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
    </mc:Choice>
  </mc:AlternateContent>
  <xr:revisionPtr revIDLastSave="0" documentId="8_{2FE691EC-E707-48BF-906D-0AB91804587C}" xr6:coauthVersionLast="47" xr6:coauthVersionMax="47" xr10:uidLastSave="{00000000-0000-0000-0000-000000000000}"/>
  <workbookProtection workbookPassword="979D" lockStructure="1"/>
  <bookViews>
    <workbookView xWindow="490" yWindow="140" windowWidth="18010" windowHeight="1090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s="1"/>
  <c r="U34" i="9" l="1"/>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<sst xmlns="http://schemas.openxmlformats.org/spreadsheetml/2006/main" count="961" uniqueCount="534">
  <si>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</si>
  <si>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</si>
  <si>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</si>
  <si>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</si>
  <si>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</si>
  <si>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</si>
  <si>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</si>
  <si>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</si>
  <si>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</si>
  <si>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</si>
  <si>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</si>
  <si>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</si>
  <si>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</si>
  <si>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</si>
  <si>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</si>
  <si>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</si>
  <si>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</si>
  <si>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</si>
  <si>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</si>
  <si>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</si>
  <si>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</si>
  <si>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</si>
  <si>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</si>
  <si>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</si>
  <si>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</si>
  <si>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</si>
  <si>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</si>
  <si>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</si>
  <si>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</si>
  <si>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</si>
  <si>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</si>
  <si>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</si>
  <si>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</si>
  <si>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</si>
  <si>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</si>
  <si>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</si>
  <si>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</si>
  <si>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</si>
  <si>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</si>
  <si>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</si>
  <si>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</si>
  <si>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</si>
  <si>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</si>
  <si>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</si>
  <si>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</si>
  <si>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</si>
  <si>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</si>
  <si>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</si>
  <si>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</si>
  <si>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</si>
  <si>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</si>
  <si>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</si>
  <si>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</si>
  <si>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</si>
  <si>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</si>
  <si>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</si>
  <si>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</si>
  <si>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</si>
  <si>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</si>
  <si>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</si>
  <si>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</si>
  <si>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</si>
  <si>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</si>
  <si>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</si>
  <si>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</si>
  <si>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</si>
  <si>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</si>
  <si>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</si>
  <si>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</si>
  <si>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</si>
  <si>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</si>
  <si>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</si>
  <si>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</si>
  <si>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</si>
  <si>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</si>
  <si>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</si>
  <si>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</si>
  <si>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</si>
  <si>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</si>
  <si>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</si>
  <si>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</si>
  <si>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</si>
  <si>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</si>
  <si>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</si>
  <si>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</si>
  <si>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</si>
  <si>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</si>
  <si>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</si>
  <si>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</si>
  <si>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</si>
  <si>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</si>
  <si>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</si>
  <si>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</si>
  <si>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</si>
  <si>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</si>
  <si>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</si>
  <si>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</si>
  <si>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</si>
  <si>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</si>
  <si>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</si>
  <si>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</si>
  <si>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</si>
  <si>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</si>
  <si>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</si>
  <si>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</si>
  <si>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</si>
  <si>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</si>
  <si>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</si>
  <si>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</si>
  <si>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</si>
  <si>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</si>
  <si>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</si>
  <si>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</si>
  <si>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</si>
  <si>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</si>
  <si>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</si>
  <si>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</si>
  <si>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</si>
  <si>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</si>
  <si>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</si>
  <si>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</si>
  <si>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</si>
  <si>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</si>
  <si>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</si>
  <si>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</si>
  <si>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</si>
  <si>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</si>
  <si>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</si>
  <si>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</si>
  <si>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</si>
  <si>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</si>
  <si>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</si>
  <si>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</si>
  <si>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</si>
  <si>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</si>
  <si>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</si>
  <si>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</si>
  <si>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</si>
  <si>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</si>
  <si>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</si>
  <si>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</si>
  <si>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</si>
  <si>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</si>
  <si>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</si>
  <si>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</si>
  <si>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</si>
  <si>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</si>
  <si>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</si>
  <si>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</si>
  <si>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</si>
  <si>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</si>
  <si>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</si>
  <si>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</si>
  <si>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</si>
  <si>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</si>
  <si>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</si>
  <si>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</si>
  <si>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</si>
  <si>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</si>
  <si>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</si>
  <si>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</si>
  <si>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</si>
  <si>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</si>
  <si>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</si>
  <si>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</si>
  <si>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</si>
  <si>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</si>
  <si>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</si>
  <si>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</si>
  <si>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</si>
  <si>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</si>
  <si>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</si>
  <si>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</si>
  <si>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</si>
  <si>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</si>
  <si>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</si>
  <si>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</si>
  <si>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</si>
  <si>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</si>
  <si>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</si>
  <si>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</si>
  <si>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</si>
  <si>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</si>
  <si>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</si>
  <si>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</si>
  <si>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</si>
  <si>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</si>
  <si>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</si>
  <si>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</si>
  <si>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</si>
  <si>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</si>
  <si>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</si>
  <si>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</si>
  <si>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</si>
  <si>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</si>
  <si>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</si>
  <si>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</si>
  <si>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</si>
  <si>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静岡県吉田町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</si>
  <si>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</si>
  <si>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</si>
  <si>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</si>
  <si>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</si>
  <si>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</si>
  <si>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</si>
  <si>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</si>
  <si>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</si>
  <si>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</si>
  <si>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</si>
  <si>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</si>
  <si>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</si>
  <si>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</si>
  <si>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</si>
  <si>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</si>
  <si>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</si>
  <si>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</si>
  <si>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</si>
  <si>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</si>
  <si>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</si>
  <si>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</si>
  <si>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</si>
  <si>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</si>
  <si>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</si>
  <si>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</si>
  <si>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</si>
  <si>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</si>
  <si>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</si>
  <si>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</si>
  <si>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</si>
  <si>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</si>
  <si>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</si>
  <si>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</si>
  <si>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</si>
  <si>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</si>
  <si>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</si>
  <si>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</si>
  <si>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</si>
  <si>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</si>
  <si>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</si>
  <si>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</si>
  <si>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</si>
  <si>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</si>
  <si>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</si>
  <si>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</si>
  <si>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</si>
  <si>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</si>
  <si>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</si>
  <si>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</si>
  <si>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</si>
  <si>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</si>
  <si>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</si>
  <si>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</si>
  <si>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</si>
  <si>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</si>
  <si>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</si>
  <si>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</si>
  <si>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</si>
  <si>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</si>
  <si>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</si>
  <si>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</si>
  <si>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</si>
  <si>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</si>
  <si>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</si>
  <si>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</si>
  <si>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</si>
  <si>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</si>
  <si>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</si>
  <si>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</si>
  <si>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</si>
  <si>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</si>
  <si>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</si>
  <si>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</si>
  <si>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</si>
  <si>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</si>
  <si>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</si>
  <si>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</si>
  <si>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</si>
  <si>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</si>
  <si>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</si>
  <si>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</si>
  <si>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</si>
  <si>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</si>
  <si>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</si>
  <si>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</si>
  <si>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</si>
  <si>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</si>
  <si>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</si>
  <si>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</si>
  <si>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</si>
  <si>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</si>
  <si>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</si>
  <si>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</si>
  <si>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</si>
  <si>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</si>
  <si>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</si>
  <si>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</si>
  <si>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</si>
  <si>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</si>
  <si>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</si>
  <si>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</si>
  <si>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</si>
  <si>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</si>
  <si>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</si>
  <si>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</si>
  <si>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</si>
  <si>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</si>
  <si>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</si>
  <si>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</si>
  <si>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</si>
  <si>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</si>
  <si>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</si>
  <si>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</si>
  <si>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</si>
  <si>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</si>
  <si>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</si>
  <si>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</si>
  <si>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</si>
  <si>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</si>
  <si>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</si>
  <si>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</si>
  <si>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</si>
  <si>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</si>
  <si>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</si>
  <si>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</si>
  <si>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</si>
  <si>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</si>
  <si>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</si>
  <si>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</si>
  <si>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</si>
  <si>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</si>
  <si>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</si>
  <si>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</si>
  <si>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</si>
  <si>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</si>
  <si>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</si>
  <si>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</si>
  <si>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</si>
  <si>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</si>
  <si>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</si>
  <si>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</si>
  <si>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</si>
  <si>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</si>
  <si>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</si>
  <si>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</si>
  <si>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</si>
  <si>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</si>
  <si>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</si>
  <si>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</si>
  <si>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</si>
  <si>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静岡県吉田町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</si>
  <si>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</si>
  <si>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</si>
  <si>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</si>
  <si>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</si>
  <si>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</si>
  <si>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</si>
  <si>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</si>
  <si>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</si>
  <si>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</si>
  <si>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</si>
  <si>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</si>
  <si>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</si>
  <si>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</si>
  <si>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</si>
  <si>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</si>
  <si>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</si>
  <si>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</si>
  <si>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</si>
  <si>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</si>
  <si>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</si>
  <si>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</si>
  <si>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</si>
  <si>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</si>
  <si>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</si>
  <si>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</si>
  <si>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</si>
  <si>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</si>
  <si>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</si>
  <si>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</si>
  <si>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</si>
  <si>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</si>
  <si>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</si>
  <si>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</si>
  <si>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</si>
  <si>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</si>
  <si>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</si>
  <si>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</si>
  <si>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</si>
  <si>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</si>
  <si>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</si>
  <si>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</si>
  <si>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</si>
  <si>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</si>
  <si>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</si>
  <si>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</si>
  <si>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</si>
  <si>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</si>
  <si>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</si>
  <si>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</si>
  <si>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</si>
  <si>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</si>
  <si>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</si>
  <si>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</si>
  <si>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</si>
  <si>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</si>
  <si>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</si>
  <si>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</si>
  <si>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</si>
  <si>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</si>
  <si>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</si>
  <si>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</si>
  <si>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</si>
  <si>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</si>
  <si>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</si>
  <si>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</si>
  <si>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</si>
  <si>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</si>
  <si>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</si>
  <si>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</si>
  <si>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</si>
  <si>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</si>
  <si>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</si>
  <si>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</si>
  <si>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</si>
  <si>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</si>
  <si>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</si>
  <si>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</si>
  <si>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</si>
  <si>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</si>
  <si>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</si>
  <si>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</si>
  <si>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</si>
  <si>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</si>
  <si>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</si>
  <si>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</si>
  <si>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</si>
  <si>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</si>
  <si>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</si>
  <si>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</si>
  <si>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</si>
  <si>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</si>
  <si>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</si>
  <si>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</si>
  <si>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</si>
  <si>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</si>
  <si>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</si>
  <si>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</si>
  <si>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</si>
  <si>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</si>
  <si>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</si>
  <si>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</si>
  <si>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</si>
  <si>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</si>
  <si>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</si>
  <si>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</si>
  <si>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</si>
  <si>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</si>
  <si>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</si>
  <si>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</si>
  <si>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</si>
  <si>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</si>
  <si>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</si>
  <si>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</si>
  <si>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</si>
  <si>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</si>
  <si>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</si>
  <si>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</si>
  <si>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</si>
  <si>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</si>
  <si>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</si>
  <si>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</si>
  <si>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</si>
  <si>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</si>
  <si>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</si>
  <si>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</si>
  <si>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</si>
  <si>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</si>
  <si>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</si>
  <si>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</si>
  <si>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</si>
  <si>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</si>
  <si>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</si>
  <si>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</si>
  <si>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</si>
  <si>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</si>
  <si>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</si>
  <si>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</si>
  <si>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</si>
  <si>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</si>
  <si>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</si>
  <si>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</si>
  <si>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</si>
  <si>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</si>
  <si>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</si>
  <si>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</si>
  <si>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</si>
  <si>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</si>
  <si>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</si>
  <si>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</si>
  <si>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</si>
  <si>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</si>
  <si>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</si>
  <si>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</si>
  <si>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</si>
  <si>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</si>
  <si>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</si>
  <si>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</si>
  <si>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</si>
  <si>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</si>
  <si>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</si>
  <si>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</si>
  <si>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</si>
  <si>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</si>
  <si>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</si>
  <si>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</si>
  <si>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</si>
  <si>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</si>
  <si>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</si>
  <si>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</si>
  <si>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</si>
  <si>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</si>
  <si>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</si>
  <si>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</si>
  <si>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</si>
  <si>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1.68</t>
  </si>
  <si>
    <t>水道事業会計</t>
  </si>
  <si>
    <t>一般会計</t>
  </si>
  <si>
    <t>国民健康保険事業特別会計</t>
  </si>
  <si>
    <t>介護保険事業特別会計</t>
  </si>
  <si>
    <t>公共下水道事業特別会計</t>
  </si>
  <si>
    <t>後期高齢者医療事業特別会計</t>
  </si>
  <si>
    <t>土地取得事業特別会計</t>
  </si>
  <si>
    <t>その他会計（赤字）</t>
  </si>
  <si>
    <t>その他会計（黒字）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</si>
</sst>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0" xfId="26" applyFont="1" applyFill="1" applyBorder="1" applyAlignment="1" applyProtection="1">
      <alignment horizontal="center" vertical="center"/>
      <protection hidden="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4" fillId="0" borderId="30" xfId="26" applyFont="1" applyFill="1" applyBorder="1" applyAlignment="1">
      <alignment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4" fillId="0" borderId="34" xfId="29" applyFont="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_【レイアウト】（県）資料３（Ｐ２）　歳出比較分析表" xfId="34" xr:uid="{00000000-0005-0000-0000-00001F000000}"/>
    <cellStyle name="標準_【レイアウト】（市）資料３（Ｐ２）　歳出比較分析表" xfId="35" xr:uid="{00000000-0005-0000-0000-000020000000}"/>
    <cellStyle name="標準_APAHO251300" xfId="36" xr:uid="{00000000-0005-0000-0000-000021000000}"/>
    <cellStyle name="標準_APAHO252300" xfId="37" xr:uid="{00000000-0005-0000-0000-000022000000}"/>
    <cellStyle name="標準_Book1" xfId="31" xr:uid="{00000000-0005-0000-0000-000023000000}"/>
    <cellStyle name="標準_O-JJ0722-001-3_決算状況カード(各会計・関係団体)_O-JJ1016-001-3_財政状況資料集(決算状況カード(各会計・関係団体))(Rev2)2" xfId="32" xr:uid="{00000000-0005-0000-0000-000024000000}"/>
    <cellStyle name="標準_O-JJ0722-001-8_連結実質赤字比率に係る赤字・黒字の構成分析" xfId="2" xr:uid="{00000000-0005-0000-0000-00002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51262</c:v>
                </c:pt>
                <c:pt idx="2">
                  <c:v>48407</c:v>
                </c:pt>
                <c:pt idx="3">
                  <c:v>69477</c:v>
                </c:pt>
                <c:pt idx="4">
                  <c:v>59668</c:v>
                </c:pt>
              </c:numCache>
            </c:numRef>
          </c:val>
          <c:smooth val="0"/>
          <c:extLst>
            <c:ext xmlns:c16="http://schemas.microsoft.com/office/drawing/2014/chart" uri="{C3380CC4-5D6E-409C-BE32-E72D297353CC}">
              <c16:uniqueId val="{00000000-DB19-4E70-82CF-67709FEDD5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34829</c:v>
                </c:pt>
                <c:pt idx="1">
                  <c:v>30358</c:v>
                </c:pt>
                <c:pt idx="2">
                  <c:v>59315</c:v>
                </c:pt>
                <c:pt idx="3">
                  <c:v>277622</c:v>
                </c:pt>
                <c:pt idx="4">
                  <c:v>57692</c:v>
                </c:pt>
              </c:numCache>
            </c:numRef>
          </c:val>
          <c:smooth val="0"/>
          <c:extLst>
            <c:ext xmlns:c16="http://schemas.microsoft.com/office/drawing/2014/chart" uri="{C3380CC4-5D6E-409C-BE32-E72D297353CC}">
              <c16:uniqueId val="{00000001-DB19-4E70-82CF-67709FEDD569}"/>
            </c:ext>
          </c:extLst>
        </c:ser>
        <c:dLbls>
          <c:showLegendKey val="0"/>
          <c:showVal val="0"/>
          <c:showCatName val="0"/>
          <c:showSerName val="0"/>
          <c:showPercent val="0"/>
          <c:showBubbleSize val="0"/>
        </c:dLbls>
        <c:marker val="1"/>
        <c:smooth val="0"/>
        <c:axId val="171939328"/>
        <c:axId val="171942272"/>
      </c:lineChart>
      <c:catAx>
        <c:axId val="171939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942272"/>
        <c:crosses val="autoZero"/>
        <c:auto val="1"/>
        <c:lblAlgn val="ctr"/>
        <c:lblOffset val="100"/>
        <c:tickLblSkip val="1"/>
        <c:tickMarkSkip val="1"/>
        <c:noMultiLvlLbl val="0"/>
      </c:catAx>
      <c:valAx>
        <c:axId val="17194227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939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5.12</c:v>
                </c:pt>
                <c:pt idx="1">
                  <c:v>6.69</c:v>
                </c:pt>
                <c:pt idx="2">
                  <c:v>7.65</c:v>
                </c:pt>
                <c:pt idx="3">
                  <c:v>6.47</c:v>
                </c:pt>
                <c:pt idx="4">
                  <c:v>6.59</c:v>
                </c:pt>
              </c:numCache>
            </c:numRef>
          </c:val>
          <c:extLst>
            <c:ext xmlns:c16="http://schemas.microsoft.com/office/drawing/2014/chart" uri="{C3380CC4-5D6E-409C-BE32-E72D297353CC}">
              <c16:uniqueId val="{00000000-4FCA-4D8F-B0CC-92D3CDE547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20.16</c:v>
                </c:pt>
                <c:pt idx="1">
                  <c:v>19.010000000000002</c:v>
                </c:pt>
                <c:pt idx="2">
                  <c:v>16.34</c:v>
                </c:pt>
                <c:pt idx="3">
                  <c:v>19.600000000000001</c:v>
                </c:pt>
                <c:pt idx="4">
                  <c:v>30.8</c:v>
                </c:pt>
              </c:numCache>
            </c:numRef>
          </c:val>
          <c:extLst>
            <c:ext xmlns:c16="http://schemas.microsoft.com/office/drawing/2014/chart" uri="{C3380CC4-5D6E-409C-BE32-E72D297353CC}">
              <c16:uniqueId val="{00000001-4FCA-4D8F-B0CC-92D3CDE547B3}"/>
            </c:ext>
          </c:extLst>
        </c:ser>
        <c:dLbls>
          <c:showLegendKey val="0"/>
          <c:showVal val="0"/>
          <c:showCatName val="0"/>
          <c:showSerName val="0"/>
          <c:showPercent val="0"/>
          <c:showBubbleSize val="0"/>
        </c:dLbls>
        <c:gapWidth val="250"/>
        <c:overlap val="100"/>
        <c:axId val="170822272"/>
        <c:axId val="170833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5.59</c:v>
                </c:pt>
                <c:pt idx="1">
                  <c:v>0.6</c:v>
                </c:pt>
                <c:pt idx="2">
                  <c:v>-1.68</c:v>
                </c:pt>
                <c:pt idx="3">
                  <c:v>2.29</c:v>
                </c:pt>
                <c:pt idx="4">
                  <c:v>10.78</c:v>
                </c:pt>
              </c:numCache>
            </c:numRef>
          </c:val>
          <c:smooth val="0"/>
          <c:extLst>
            <c:ext xmlns:c16="http://schemas.microsoft.com/office/drawing/2014/chart" uri="{C3380CC4-5D6E-409C-BE32-E72D297353CC}">
              <c16:uniqueId val="{00000002-4FCA-4D8F-B0CC-92D3CDE547B3}"/>
            </c:ext>
          </c:extLst>
        </c:ser>
        <c:dLbls>
          <c:showLegendKey val="0"/>
          <c:showVal val="0"/>
          <c:showCatName val="0"/>
          <c:showSerName val="0"/>
          <c:showPercent val="0"/>
          <c:showBubbleSize val="0"/>
        </c:dLbls>
        <c:marker val="1"/>
        <c:smooth val="0"/>
        <c:axId val="170822272"/>
        <c:axId val="170833024"/>
      </c:lineChart>
      <c:catAx>
        <c:axId val="17082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0833024"/>
        <c:crosses val="autoZero"/>
        <c:auto val="1"/>
        <c:lblAlgn val="ctr"/>
        <c:lblOffset val="100"/>
        <c:tickLblSkip val="1"/>
        <c:tickMarkSkip val="1"/>
        <c:noMultiLvlLbl val="0"/>
      </c:catAx>
      <c:valAx>
        <c:axId val="17083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82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9BC-408A-BDD4-49FA2A0B23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BC-408A-BDD4-49FA2A0B23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9BC-408A-BDD4-49FA2A0B2320}"/>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9BC-408A-BDD4-49FA2A0B232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0.09</c:v>
                </c:pt>
                <c:pt idx="4">
                  <c:v>#N/A</c:v>
                </c:pt>
                <c:pt idx="5">
                  <c:v>0.11</c:v>
                </c:pt>
                <c:pt idx="6">
                  <c:v>#N/A</c:v>
                </c:pt>
                <c:pt idx="7">
                  <c:v>0.02</c:v>
                </c:pt>
                <c:pt idx="8">
                  <c:v>#N/A</c:v>
                </c:pt>
                <c:pt idx="9">
                  <c:v>0</c:v>
                </c:pt>
              </c:numCache>
            </c:numRef>
          </c:val>
          <c:extLst>
            <c:ext xmlns:c16="http://schemas.microsoft.com/office/drawing/2014/chart" uri="{C3380CC4-5D6E-409C-BE32-E72D297353CC}">
              <c16:uniqueId val="{00000004-A9BC-408A-BDD4-49FA2A0B232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0.51</c:v>
                </c:pt>
                <c:pt idx="2">
                  <c:v>#N/A</c:v>
                </c:pt>
                <c:pt idx="3">
                  <c:v>0.38</c:v>
                </c:pt>
                <c:pt idx="4">
                  <c:v>#N/A</c:v>
                </c:pt>
                <c:pt idx="5">
                  <c:v>0.27</c:v>
                </c:pt>
                <c:pt idx="6">
                  <c:v>#N/A</c:v>
                </c:pt>
                <c:pt idx="7">
                  <c:v>0.41</c:v>
                </c:pt>
                <c:pt idx="8">
                  <c:v>#N/A</c:v>
                </c:pt>
                <c:pt idx="9">
                  <c:v>0.15</c:v>
                </c:pt>
              </c:numCache>
            </c:numRef>
          </c:val>
          <c:extLst>
            <c:ext xmlns:c16="http://schemas.microsoft.com/office/drawing/2014/chart" uri="{C3380CC4-5D6E-409C-BE32-E72D297353CC}">
              <c16:uniqueId val="{00000005-A9BC-408A-BDD4-49FA2A0B232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0.65</c:v>
                </c:pt>
                <c:pt idx="2">
                  <c:v>#N/A</c:v>
                </c:pt>
                <c:pt idx="3">
                  <c:v>0.37</c:v>
                </c:pt>
                <c:pt idx="4">
                  <c:v>#N/A</c:v>
                </c:pt>
                <c:pt idx="5">
                  <c:v>0.52</c:v>
                </c:pt>
                <c:pt idx="6">
                  <c:v>#N/A</c:v>
                </c:pt>
                <c:pt idx="7">
                  <c:v>0.6</c:v>
                </c:pt>
                <c:pt idx="8">
                  <c:v>#N/A</c:v>
                </c:pt>
                <c:pt idx="9">
                  <c:v>0.49</c:v>
                </c:pt>
              </c:numCache>
            </c:numRef>
          </c:val>
          <c:extLst>
            <c:ext xmlns:c16="http://schemas.microsoft.com/office/drawing/2014/chart" uri="{C3380CC4-5D6E-409C-BE32-E72D297353CC}">
              <c16:uniqueId val="{00000006-A9BC-408A-BDD4-49FA2A0B232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2.16</c:v>
                </c:pt>
                <c:pt idx="2">
                  <c:v>#N/A</c:v>
                </c:pt>
                <c:pt idx="3">
                  <c:v>2.17</c:v>
                </c:pt>
                <c:pt idx="4">
                  <c:v>#N/A</c:v>
                </c:pt>
                <c:pt idx="5">
                  <c:v>1.55</c:v>
                </c:pt>
                <c:pt idx="6">
                  <c:v>#N/A</c:v>
                </c:pt>
                <c:pt idx="7">
                  <c:v>2.4300000000000002</c:v>
                </c:pt>
                <c:pt idx="8">
                  <c:v>#N/A</c:v>
                </c:pt>
                <c:pt idx="9">
                  <c:v>1.93</c:v>
                </c:pt>
              </c:numCache>
            </c:numRef>
          </c:val>
          <c:extLst>
            <c:ext xmlns:c16="http://schemas.microsoft.com/office/drawing/2014/chart" uri="{C3380CC4-5D6E-409C-BE32-E72D297353CC}">
              <c16:uniqueId val="{00000007-A9BC-408A-BDD4-49FA2A0B232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5.1100000000000003</c:v>
                </c:pt>
                <c:pt idx="2">
                  <c:v>#N/A</c:v>
                </c:pt>
                <c:pt idx="3">
                  <c:v>6.68</c:v>
                </c:pt>
                <c:pt idx="4">
                  <c:v>#N/A</c:v>
                </c:pt>
                <c:pt idx="5">
                  <c:v>7.65</c:v>
                </c:pt>
                <c:pt idx="6">
                  <c:v>#N/A</c:v>
                </c:pt>
                <c:pt idx="7">
                  <c:v>6.47</c:v>
                </c:pt>
                <c:pt idx="8">
                  <c:v>#N/A</c:v>
                </c:pt>
                <c:pt idx="9">
                  <c:v>6.58</c:v>
                </c:pt>
              </c:numCache>
            </c:numRef>
          </c:val>
          <c:extLst>
            <c:ext xmlns:c16="http://schemas.microsoft.com/office/drawing/2014/chart" uri="{C3380CC4-5D6E-409C-BE32-E72D297353CC}">
              <c16:uniqueId val="{00000008-A9BC-408A-BDD4-49FA2A0B232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12.74</c:v>
                </c:pt>
                <c:pt idx="2">
                  <c:v>#N/A</c:v>
                </c:pt>
                <c:pt idx="3">
                  <c:v>12.11</c:v>
                </c:pt>
                <c:pt idx="4">
                  <c:v>#N/A</c:v>
                </c:pt>
                <c:pt idx="5">
                  <c:v>12.87</c:v>
                </c:pt>
                <c:pt idx="6">
                  <c:v>#N/A</c:v>
                </c:pt>
                <c:pt idx="7">
                  <c:v>10.039999999999999</c:v>
                </c:pt>
                <c:pt idx="8">
                  <c:v>#N/A</c:v>
                </c:pt>
                <c:pt idx="9">
                  <c:v>9.93</c:v>
                </c:pt>
              </c:numCache>
            </c:numRef>
          </c:val>
          <c:extLst>
            <c:ext xmlns:c16="http://schemas.microsoft.com/office/drawing/2014/chart" uri="{C3380CC4-5D6E-409C-BE32-E72D297353CC}">
              <c16:uniqueId val="{00000009-A9BC-408A-BDD4-49FA2A0B2320}"/>
            </c:ext>
          </c:extLst>
        </c:ser>
        <c:dLbls>
          <c:showLegendKey val="0"/>
          <c:showVal val="0"/>
          <c:showCatName val="0"/>
          <c:showSerName val="0"/>
          <c:showPercent val="0"/>
          <c:showBubbleSize val="0"/>
        </c:dLbls>
        <c:gapWidth val="150"/>
        <c:overlap val="100"/>
        <c:axId val="171101568"/>
        <c:axId val="171197952"/>
      </c:barChart>
      <c:catAx>
        <c:axId val="17110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197952"/>
        <c:crosses val="autoZero"/>
        <c:auto val="1"/>
        <c:lblAlgn val="ctr"/>
        <c:lblOffset val="100"/>
        <c:tickLblSkip val="1"/>
        <c:tickMarkSkip val="1"/>
        <c:noMultiLvlLbl val="0"/>
      </c:catAx>
      <c:valAx>
        <c:axId val="17119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101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1056</c:v>
                </c:pt>
                <c:pt idx="5">
                  <c:v>1009</c:v>
                </c:pt>
                <c:pt idx="8">
                  <c:v>999</c:v>
                </c:pt>
                <c:pt idx="11">
                  <c:v>1025</c:v>
                </c:pt>
                <c:pt idx="14">
                  <c:v>1043</c:v>
                </c:pt>
              </c:numCache>
            </c:numRef>
          </c:val>
          <c:extLst>
            <c:ext xmlns:c16="http://schemas.microsoft.com/office/drawing/2014/chart" uri="{C3380CC4-5D6E-409C-BE32-E72D297353CC}">
              <c16:uniqueId val="{00000000-972E-4988-B454-254D4F0621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2E-4988-B454-254D4F0621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14</c:v>
                </c:pt>
                <c:pt idx="6">
                  <c:v>14</c:v>
                </c:pt>
                <c:pt idx="9">
                  <c:v>14</c:v>
                </c:pt>
                <c:pt idx="12">
                  <c:v>14</c:v>
                </c:pt>
              </c:numCache>
            </c:numRef>
          </c:val>
          <c:extLst>
            <c:ext xmlns:c16="http://schemas.microsoft.com/office/drawing/2014/chart" uri="{C3380CC4-5D6E-409C-BE32-E72D297353CC}">
              <c16:uniqueId val="{00000002-972E-4988-B454-254D4F0621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389</c:v>
                </c:pt>
                <c:pt idx="3">
                  <c:v>345</c:v>
                </c:pt>
                <c:pt idx="6">
                  <c:v>326</c:v>
                </c:pt>
                <c:pt idx="9">
                  <c:v>265</c:v>
                </c:pt>
                <c:pt idx="12">
                  <c:v>224</c:v>
                </c:pt>
              </c:numCache>
            </c:numRef>
          </c:val>
          <c:extLst>
            <c:ext xmlns:c16="http://schemas.microsoft.com/office/drawing/2014/chart" uri="{C3380CC4-5D6E-409C-BE32-E72D297353CC}">
              <c16:uniqueId val="{00000003-972E-4988-B454-254D4F0621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487</c:v>
                </c:pt>
                <c:pt idx="3">
                  <c:v>441</c:v>
                </c:pt>
                <c:pt idx="6">
                  <c:v>453</c:v>
                </c:pt>
                <c:pt idx="9">
                  <c:v>476</c:v>
                </c:pt>
                <c:pt idx="12">
                  <c:v>470</c:v>
                </c:pt>
              </c:numCache>
            </c:numRef>
          </c:val>
          <c:extLst>
            <c:ext xmlns:c16="http://schemas.microsoft.com/office/drawing/2014/chart" uri="{C3380CC4-5D6E-409C-BE32-E72D297353CC}">
              <c16:uniqueId val="{00000004-972E-4988-B454-254D4F0621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2E-4988-B454-254D4F0621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2E-4988-B454-254D4F0621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1013</c:v>
                </c:pt>
                <c:pt idx="3">
                  <c:v>1021</c:v>
                </c:pt>
                <c:pt idx="6">
                  <c:v>1017</c:v>
                </c:pt>
                <c:pt idx="9">
                  <c:v>853</c:v>
                </c:pt>
                <c:pt idx="12">
                  <c:v>888</c:v>
                </c:pt>
              </c:numCache>
            </c:numRef>
          </c:val>
          <c:extLst>
            <c:ext xmlns:c16="http://schemas.microsoft.com/office/drawing/2014/chart" uri="{C3380CC4-5D6E-409C-BE32-E72D297353CC}">
              <c16:uniqueId val="{00000007-972E-4988-B454-254D4F062112}"/>
            </c:ext>
          </c:extLst>
        </c:ser>
        <c:dLbls>
          <c:showLegendKey val="0"/>
          <c:showVal val="0"/>
          <c:showCatName val="0"/>
          <c:showSerName val="0"/>
          <c:showPercent val="0"/>
          <c:showBubbleSize val="0"/>
        </c:dLbls>
        <c:gapWidth val="100"/>
        <c:overlap val="100"/>
        <c:axId val="171395328"/>
        <c:axId val="171408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833</c:v>
                </c:pt>
                <c:pt idx="2">
                  <c:v>#N/A</c:v>
                </c:pt>
                <c:pt idx="3">
                  <c:v>#N/A</c:v>
                </c:pt>
                <c:pt idx="4">
                  <c:v>812</c:v>
                </c:pt>
                <c:pt idx="5">
                  <c:v>#N/A</c:v>
                </c:pt>
                <c:pt idx="6">
                  <c:v>#N/A</c:v>
                </c:pt>
                <c:pt idx="7">
                  <c:v>811</c:v>
                </c:pt>
                <c:pt idx="8">
                  <c:v>#N/A</c:v>
                </c:pt>
                <c:pt idx="9">
                  <c:v>#N/A</c:v>
                </c:pt>
                <c:pt idx="10">
                  <c:v>583</c:v>
                </c:pt>
                <c:pt idx="11">
                  <c:v>#N/A</c:v>
                </c:pt>
                <c:pt idx="12">
                  <c:v>#N/A</c:v>
                </c:pt>
                <c:pt idx="13">
                  <c:v>553</c:v>
                </c:pt>
                <c:pt idx="14">
                  <c:v>#N/A</c:v>
                </c:pt>
              </c:numCache>
            </c:numRef>
          </c:val>
          <c:smooth val="0"/>
          <c:extLst>
            <c:ext xmlns:c16="http://schemas.microsoft.com/office/drawing/2014/chart" uri="{C3380CC4-5D6E-409C-BE32-E72D297353CC}">
              <c16:uniqueId val="{00000008-972E-4988-B454-254D4F062112}"/>
            </c:ext>
          </c:extLst>
        </c:ser>
        <c:dLbls>
          <c:showLegendKey val="0"/>
          <c:showVal val="0"/>
          <c:showCatName val="0"/>
          <c:showSerName val="0"/>
          <c:showPercent val="0"/>
          <c:showBubbleSize val="0"/>
        </c:dLbls>
        <c:marker val="1"/>
        <c:smooth val="0"/>
        <c:axId val="171395328"/>
        <c:axId val="171408000"/>
      </c:lineChart>
      <c:catAx>
        <c:axId val="17139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408000"/>
        <c:crosses val="autoZero"/>
        <c:auto val="1"/>
        <c:lblAlgn val="ctr"/>
        <c:lblOffset val="100"/>
        <c:tickLblSkip val="1"/>
        <c:tickMarkSkip val="1"/>
        <c:noMultiLvlLbl val="0"/>
      </c:catAx>
      <c:valAx>
        <c:axId val="17140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39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10031</c:v>
                </c:pt>
                <c:pt idx="5">
                  <c:v>9829</c:v>
                </c:pt>
                <c:pt idx="8">
                  <c:v>11650</c:v>
                </c:pt>
                <c:pt idx="11">
                  <c:v>11558</c:v>
                </c:pt>
                <c:pt idx="14">
                  <c:v>11417</c:v>
                </c:pt>
              </c:numCache>
            </c:numRef>
          </c:val>
          <c:extLst>
            <c:ext xmlns:c16="http://schemas.microsoft.com/office/drawing/2014/chart" uri="{C3380CC4-5D6E-409C-BE32-E72D297353CC}">
              <c16:uniqueId val="{00000000-25FF-4925-9513-3E6F3DD211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2814</c:v>
                </c:pt>
                <c:pt idx="5">
                  <c:v>2655</c:v>
                </c:pt>
                <c:pt idx="8">
                  <c:v>2387</c:v>
                </c:pt>
                <c:pt idx="11">
                  <c:v>2082</c:v>
                </c:pt>
                <c:pt idx="14">
                  <c:v>2100</c:v>
                </c:pt>
              </c:numCache>
            </c:numRef>
          </c:val>
          <c:extLst>
            <c:ext xmlns:c16="http://schemas.microsoft.com/office/drawing/2014/chart" uri="{C3380CC4-5D6E-409C-BE32-E72D297353CC}">
              <c16:uniqueId val="{00000001-25FF-4925-9513-3E6F3DD211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2067</c:v>
                </c:pt>
                <c:pt idx="5">
                  <c:v>1961</c:v>
                </c:pt>
                <c:pt idx="8">
                  <c:v>1815</c:v>
                </c:pt>
                <c:pt idx="11">
                  <c:v>1905</c:v>
                </c:pt>
                <c:pt idx="14">
                  <c:v>2703</c:v>
                </c:pt>
              </c:numCache>
            </c:numRef>
          </c:val>
          <c:extLst>
            <c:ext xmlns:c16="http://schemas.microsoft.com/office/drawing/2014/chart" uri="{C3380CC4-5D6E-409C-BE32-E72D297353CC}">
              <c16:uniqueId val="{00000002-25FF-4925-9513-3E6F3DD211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FF-4925-9513-3E6F3DD211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FF-4925-9513-3E6F3DD211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FF-4925-9513-3E6F3DD211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1227</c:v>
                </c:pt>
                <c:pt idx="3">
                  <c:v>1281</c:v>
                </c:pt>
                <c:pt idx="6">
                  <c:v>1306</c:v>
                </c:pt>
                <c:pt idx="9">
                  <c:v>1272</c:v>
                </c:pt>
                <c:pt idx="12">
                  <c:v>1231</c:v>
                </c:pt>
              </c:numCache>
            </c:numRef>
          </c:val>
          <c:extLst>
            <c:ext xmlns:c16="http://schemas.microsoft.com/office/drawing/2014/chart" uri="{C3380CC4-5D6E-409C-BE32-E72D297353CC}">
              <c16:uniqueId val="{00000006-25FF-4925-9513-3E6F3DD211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3016</c:v>
                </c:pt>
                <c:pt idx="3">
                  <c:v>2747</c:v>
                </c:pt>
                <c:pt idx="6">
                  <c:v>2517</c:v>
                </c:pt>
                <c:pt idx="9">
                  <c:v>2358</c:v>
                </c:pt>
                <c:pt idx="12">
                  <c:v>2296</c:v>
                </c:pt>
              </c:numCache>
            </c:numRef>
          </c:val>
          <c:extLst>
            <c:ext xmlns:c16="http://schemas.microsoft.com/office/drawing/2014/chart" uri="{C3380CC4-5D6E-409C-BE32-E72D297353CC}">
              <c16:uniqueId val="{00000007-25FF-4925-9513-3E6F3DD211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6874</c:v>
                </c:pt>
                <c:pt idx="3">
                  <c:v>6498</c:v>
                </c:pt>
                <c:pt idx="6">
                  <c:v>6110</c:v>
                </c:pt>
                <c:pt idx="9">
                  <c:v>5667</c:v>
                </c:pt>
                <c:pt idx="12">
                  <c:v>5468</c:v>
                </c:pt>
              </c:numCache>
            </c:numRef>
          </c:val>
          <c:extLst>
            <c:ext xmlns:c16="http://schemas.microsoft.com/office/drawing/2014/chart" uri="{C3380CC4-5D6E-409C-BE32-E72D297353CC}">
              <c16:uniqueId val="{00000008-25FF-4925-9513-3E6F3DD211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c:v>
                </c:pt>
                <c:pt idx="3">
                  <c:v>181</c:v>
                </c:pt>
                <c:pt idx="6">
                  <c:v>167</c:v>
                </c:pt>
                <c:pt idx="9">
                  <c:v>153</c:v>
                </c:pt>
                <c:pt idx="12">
                  <c:v>139</c:v>
                </c:pt>
              </c:numCache>
            </c:numRef>
          </c:val>
          <c:extLst>
            <c:ext xmlns:c16="http://schemas.microsoft.com/office/drawing/2014/chart" uri="{C3380CC4-5D6E-409C-BE32-E72D297353CC}">
              <c16:uniqueId val="{00000009-25FF-4925-9513-3E6F3DD211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8762</c:v>
                </c:pt>
                <c:pt idx="3">
                  <c:v>8446</c:v>
                </c:pt>
                <c:pt idx="6">
                  <c:v>8636</c:v>
                </c:pt>
                <c:pt idx="9">
                  <c:v>11732</c:v>
                </c:pt>
                <c:pt idx="12">
                  <c:v>11613</c:v>
                </c:pt>
              </c:numCache>
            </c:numRef>
          </c:val>
          <c:extLst>
            <c:ext xmlns:c16="http://schemas.microsoft.com/office/drawing/2014/chart" uri="{C3380CC4-5D6E-409C-BE32-E72D297353CC}">
              <c16:uniqueId val="{0000000A-25FF-4925-9513-3E6F3DD211E2}"/>
            </c:ext>
          </c:extLst>
        </c:ser>
        <c:dLbls>
          <c:showLegendKey val="0"/>
          <c:showVal val="0"/>
          <c:showCatName val="0"/>
          <c:showSerName val="0"/>
          <c:showPercent val="0"/>
          <c:showBubbleSize val="0"/>
        </c:dLbls>
        <c:gapWidth val="100"/>
        <c:overlap val="100"/>
        <c:axId val="171473152"/>
        <c:axId val="171477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4982</c:v>
                </c:pt>
                <c:pt idx="2">
                  <c:v>#N/A</c:v>
                </c:pt>
                <c:pt idx="3">
                  <c:v>#N/A</c:v>
                </c:pt>
                <c:pt idx="4">
                  <c:v>4708</c:v>
                </c:pt>
                <c:pt idx="5">
                  <c:v>#N/A</c:v>
                </c:pt>
                <c:pt idx="6">
                  <c:v>#N/A</c:v>
                </c:pt>
                <c:pt idx="7">
                  <c:v>2885</c:v>
                </c:pt>
                <c:pt idx="8">
                  <c:v>#N/A</c:v>
                </c:pt>
                <c:pt idx="9">
                  <c:v>#N/A</c:v>
                </c:pt>
                <c:pt idx="10">
                  <c:v>5638</c:v>
                </c:pt>
                <c:pt idx="11">
                  <c:v>#N/A</c:v>
                </c:pt>
                <c:pt idx="12">
                  <c:v>#N/A</c:v>
                </c:pt>
                <c:pt idx="13">
                  <c:v>4528</c:v>
                </c:pt>
                <c:pt idx="14">
                  <c:v>#N/A</c:v>
                </c:pt>
              </c:numCache>
            </c:numRef>
          </c:val>
          <c:smooth val="0"/>
          <c:extLst>
            <c:ext xmlns:c16="http://schemas.microsoft.com/office/drawing/2014/chart" uri="{C3380CC4-5D6E-409C-BE32-E72D297353CC}">
              <c16:uniqueId val="{0000000B-25FF-4925-9513-3E6F3DD211E2}"/>
            </c:ext>
          </c:extLst>
        </c:ser>
        <c:dLbls>
          <c:showLegendKey val="0"/>
          <c:showVal val="0"/>
          <c:showCatName val="0"/>
          <c:showSerName val="0"/>
          <c:showPercent val="0"/>
          <c:showBubbleSize val="0"/>
        </c:dLbls>
        <c:marker val="1"/>
        <c:smooth val="0"/>
        <c:axId val="171473152"/>
        <c:axId val="171477248"/>
      </c:lineChart>
      <c:catAx>
        <c:axId val="17147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477248"/>
        <c:crosses val="autoZero"/>
        <c:auto val="1"/>
        <c:lblAlgn val="ctr"/>
        <c:lblOffset val="100"/>
        <c:tickLblSkip val="1"/>
        <c:tickMarkSkip val="1"/>
        <c:noMultiLvlLbl val="0"/>
      </c:catAx>
      <c:valAx>
        <c:axId val="17147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47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29,833
28,937
20.73
10,951,259
10,466,503
410,994
6,236,538
11,612,830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84.3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a:extLst>
            <a:ext uri="{FF2B5EF4-FFF2-40B4-BE49-F238E27FC236}">
              <a16:creationId xmlns:a16="http://schemas.microsoft.com/office/drawing/2014/main" id="{00000000-0008-0000-0300-000022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a:extLst>
            <a:ext uri="{FF2B5EF4-FFF2-40B4-BE49-F238E27FC236}">
              <a16:creationId xmlns:a16="http://schemas.microsoft.com/office/drawing/2014/main" id="{00000000-0008-0000-0300-000025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45357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7833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21772</xdr:rowOff>
    </xdr:from>
    <xdr:to>
      <xdr:col>7</xdr:col>
      <xdr:colOff>152400</xdr:colOff>
      <xdr:row>38</xdr:row>
      <xdr:rowOff>21772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536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117220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7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21772</xdr:rowOff>
    </xdr:from>
    <xdr:to>
      <xdr:col>6</xdr:col>
      <xdr:colOff>0</xdr:colOff>
      <xdr:row>38</xdr:row>
      <xdr:rowOff>21772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53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141514</xdr:rowOff>
    </xdr:from>
    <xdr:to>
      <xdr:col>4</xdr:col>
      <xdr:colOff>482600</xdr:colOff>
      <xdr:row>38</xdr:row>
      <xdr:rowOff>21772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485164"/>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20864</xdr:rowOff>
    </xdr:from>
    <xdr:to>
      <xdr:col>3</xdr:col>
      <xdr:colOff>279400</xdr:colOff>
      <xdr:row>37</xdr:row>
      <xdr:rowOff>141514</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3645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8362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142422</xdr:rowOff>
    </xdr:from>
    <xdr:to>
      <xdr:col>7</xdr:col>
      <xdr:colOff>203200</xdr:colOff>
      <xdr:row>38</xdr:row>
      <xdr:rowOff>72572</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158949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142422</xdr:rowOff>
    </xdr:from>
    <xdr:to>
      <xdr:col>6</xdr:col>
      <xdr:colOff>50800</xdr:colOff>
      <xdr:row>38</xdr:row>
      <xdr:rowOff>72572</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82749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142422</xdr:rowOff>
    </xdr:from>
    <xdr:to>
      <xdr:col>4</xdr:col>
      <xdr:colOff>533400</xdr:colOff>
      <xdr:row>38</xdr:row>
      <xdr:rowOff>72572</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82749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90714</xdr:rowOff>
    </xdr:from>
    <xdr:to>
      <xdr:col>3</xdr:col>
      <xdr:colOff>330200</xdr:colOff>
      <xdr:row>38</xdr:row>
      <xdr:rowOff>20864</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31041</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2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141514</xdr:rowOff>
    </xdr:from>
    <xdr:to>
      <xdr:col>2</xdr:col>
      <xdr:colOff>127000</xdr:colOff>
      <xdr:row>37</xdr:row>
      <xdr:rowOff>71664</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81841</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167894</xdr:rowOff>
    </xdr:from>
    <xdr:to>
      <xdr:col>7</xdr:col>
      <xdr:colOff>152400</xdr:colOff>
      <xdr:row>65</xdr:row>
      <xdr:rowOff>147828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83444"/>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119905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147828</xdr:rowOff>
    </xdr:from>
    <xdr:to>
      <xdr:col>7</xdr:col>
      <xdr:colOff>241300</xdr:colOff>
      <xdr:row>65</xdr:row>
      <xdr:rowOff>147828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9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82821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7</xdr:col>
      <xdr:colOff>63500</xdr:colOff>
      <xdr:row>59</xdr:row>
      <xdr:rowOff>167894</xdr:rowOff>
    </xdr:from>
    <xdr:to>
      <xdr:col>7</xdr:col>
      <xdr:colOff>241300</xdr:colOff>
      <xdr:row>59</xdr:row>
      <xdr:rowOff>167894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63</xdr:row>
      <xdr:rowOff>32258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7087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63</xdr:row>
      <xdr:rowOff>90170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7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143256</xdr:rowOff>
    </xdr:from>
    <xdr:to>
      <xdr:col>6</xdr:col>
      <xdr:colOff>50800</xdr:colOff>
      <xdr:row>63</xdr:row>
      <xdr:rowOff>73406</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58183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63</xdr:row>
      <xdr:rowOff>90170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5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122191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97536</xdr:rowOff>
    </xdr:from>
    <xdr:to>
      <xdr:col>3</xdr:col>
      <xdr:colOff>279400</xdr:colOff>
      <xdr:row>63</xdr:row>
      <xdr:rowOff>51562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2743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124985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762</xdr:rowOff>
    </xdr:from>
    <xdr:to>
      <xdr:col>3</xdr:col>
      <xdr:colOff>330200</xdr:colOff>
      <xdr:row>63</xdr:row>
      <xdr:rowOff>102362</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112539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46736</xdr:rowOff>
    </xdr:from>
    <xdr:to>
      <xdr:col>2</xdr:col>
      <xdr:colOff>127000</xdr:colOff>
      <xdr:row>62</xdr:row>
      <xdr:rowOff>148336</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158513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9496</xdr:rowOff>
    </xdr:from>
    <xdr:to>
      <xdr:col>7</xdr:col>
      <xdr:colOff>152400</xdr:colOff>
      <xdr:row>88</xdr:row>
      <xdr:rowOff>160936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96946"/>
          <a:ext cx="0" cy="1351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133013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191,006</a:t>
          </a:r>
          <a:endParaRPr kumimoji="1" lang="ja-JP" altLang="en-US" sz="1000" b="1">
            <a:latin typeface="ＭＳ Ｐゴシック"/>
          </a:endParaRPr>
        </a:p>
      </xdr:txBody>
    </xdr:sp>
    <xdr:clientData/>
  </xdr:oneCellAnchor>
  <xdr:twoCellAnchor>
    <xdr:from>
      <xdr:col>7</xdr:col>
      <xdr:colOff>63500</xdr:colOff>
      <xdr:row>88</xdr:row>
      <xdr:rowOff>160936</xdr:rowOff>
    </xdr:from>
    <xdr:to>
      <xdr:col>7</xdr:col>
      <xdr:colOff>241300</xdr:colOff>
      <xdr:row>88</xdr:row>
      <xdr:rowOff>160936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95873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73,379</a:t>
          </a:r>
          <a:endParaRPr kumimoji="1" lang="ja-JP" altLang="en-US" sz="1000" b="1">
            <a:latin typeface="ＭＳ Ｐゴシック"/>
          </a:endParaRPr>
        </a:p>
      </xdr:txBody>
    </xdr:sp>
    <xdr:clientData/>
  </xdr:oneCellAnchor>
  <xdr:twoCellAnchor>
    <xdr:from>
      <xdr:col>7</xdr:col>
      <xdr:colOff>63500</xdr:colOff>
      <xdr:row>81</xdr:row>
      <xdr:rowOff>9496</xdr:rowOff>
    </xdr:from>
    <xdr:to>
      <xdr:col>7</xdr:col>
      <xdr:colOff>241300</xdr:colOff>
      <xdr:row>81</xdr:row>
      <xdr:rowOff>9496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9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155125</xdr:rowOff>
    </xdr:from>
    <xdr:to>
      <xdr:col>7</xdr:col>
      <xdr:colOff>152400</xdr:colOff>
      <xdr:row>82</xdr:row>
      <xdr:rowOff>20020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42575"/>
          <a:ext cx="838200" cy="3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73254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3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101177</xdr:rowOff>
    </xdr:from>
    <xdr:to>
      <xdr:col>7</xdr:col>
      <xdr:colOff>203200</xdr:colOff>
      <xdr:row>84</xdr:row>
      <xdr:rowOff>31327</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9022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84322</xdr:rowOff>
    </xdr:from>
    <xdr:to>
      <xdr:col>6</xdr:col>
      <xdr:colOff>0</xdr:colOff>
      <xdr:row>81</xdr:row>
      <xdr:rowOff>155125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71772"/>
          <a:ext cx="889000" cy="7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31969</xdr:rowOff>
    </xdr:from>
    <xdr:to>
      <xdr:col>6</xdr:col>
      <xdr:colOff>50800</xdr:colOff>
      <xdr:row>83</xdr:row>
      <xdr:rowOff>133569</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4064000" y="142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118346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4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84322</xdr:rowOff>
    </xdr:from>
    <xdr:to>
      <xdr:col>4</xdr:col>
      <xdr:colOff>482600</xdr:colOff>
      <xdr:row>81</xdr:row>
      <xdr:rowOff>163066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71772"/>
          <a:ext cx="889000" cy="7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34612</xdr:rowOff>
    </xdr:from>
    <xdr:to>
      <xdr:col>4</xdr:col>
      <xdr:colOff>533400</xdr:colOff>
      <xdr:row>83</xdr:row>
      <xdr:rowOff>136212</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3175000" y="1426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120989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5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81931</xdr:rowOff>
    </xdr:from>
    <xdr:to>
      <xdr:col>3</xdr:col>
      <xdr:colOff>279400</xdr:colOff>
      <xdr:row>81</xdr:row>
      <xdr:rowOff>163066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69381"/>
          <a:ext cx="889000" cy="8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97913</xdr:rowOff>
    </xdr:from>
    <xdr:to>
      <xdr:col>3</xdr:col>
      <xdr:colOff>330200</xdr:colOff>
      <xdr:row>84</xdr:row>
      <xdr:rowOff>28063</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2286000" y="143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12840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143393</xdr:rowOff>
    </xdr:from>
    <xdr:to>
      <xdr:col>2</xdr:col>
      <xdr:colOff>127000</xdr:colOff>
      <xdr:row>84</xdr:row>
      <xdr:rowOff>73543</xdr:rowOff>
    </xdr:to>
    <xdr:sp macro="" textlink="">
      <xdr:nvSpPr>
        <xdr:cNvPr id="207" name="フローチャート : 判断 206">
          <a:extLst>
            <a:ext uri="{FF2B5EF4-FFF2-40B4-BE49-F238E27FC236}">
              <a16:creationId xmlns:a16="http://schemas.microsoft.com/office/drawing/2014/main" id="{00000000-0008-0000-0300-0000CF000000}"/>
            </a:ext>
          </a:extLst>
        </xdr:cNvPr>
        <xdr:cNvSpPr/>
      </xdr:nvSpPr>
      <xdr:spPr>
        <a:xfrm>
          <a:off x="1397000" y="143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58320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140670</xdr:rowOff>
    </xdr:from>
    <xdr:to>
      <xdr:col>7</xdr:col>
      <xdr:colOff>203200</xdr:colOff>
      <xdr:row>82</xdr:row>
      <xdr:rowOff>70820</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902200" y="140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157197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7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89,216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104325</xdr:rowOff>
    </xdr:from>
    <xdr:to>
      <xdr:col>6</xdr:col>
      <xdr:colOff>50800</xdr:colOff>
      <xdr:row>82</xdr:row>
      <xdr:rowOff>34475</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4064000" y="139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44652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60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33522</xdr:rowOff>
    </xdr:from>
    <xdr:to>
      <xdr:col>4</xdr:col>
      <xdr:colOff>533400</xdr:colOff>
      <xdr:row>81</xdr:row>
      <xdr:rowOff>135122</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3175000" y="139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145299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79,891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112266</xdr:rowOff>
    </xdr:from>
    <xdr:to>
      <xdr:col>3</xdr:col>
      <xdr:colOff>330200</xdr:colOff>
      <xdr:row>82</xdr:row>
      <xdr:rowOff>42416</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2286000" y="139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52593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6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86,744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31131</xdr:rowOff>
    </xdr:from>
    <xdr:to>
      <xdr:col>2</xdr:col>
      <xdr:colOff>127000</xdr:colOff>
      <xdr:row>81</xdr:row>
      <xdr:rowOff>132731</xdr:rowOff>
    </xdr:to>
    <xdr:sp macro="" textlink="">
      <xdr:nvSpPr>
        <xdr:cNvPr id="222" name="円/楕円 221">
          <a:extLst>
            <a:ext uri="{FF2B5EF4-FFF2-40B4-BE49-F238E27FC236}">
              <a16:creationId xmlns:a16="http://schemas.microsoft.com/office/drawing/2014/main" id="{00000000-0008-0000-0300-0000DE000000}"/>
            </a:ext>
          </a:extLst>
        </xdr:cNvPr>
        <xdr:cNvSpPr/>
      </xdr:nvSpPr>
      <xdr:spPr>
        <a:xfrm>
          <a:off x="1397000" y="139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142908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8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5141</xdr:rowOff>
    </xdr:from>
    <xdr:to>
      <xdr:col>24</xdr:col>
      <xdr:colOff>558800</xdr:colOff>
      <xdr:row>86</xdr:row>
      <xdr:rowOff>78618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92591"/>
          <a:ext cx="0" cy="930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50695</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479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78618</xdr:rowOff>
    </xdr:from>
    <xdr:to>
      <xdr:col>24</xdr:col>
      <xdr:colOff>647700</xdr:colOff>
      <xdr:row>86</xdr:row>
      <xdr:rowOff>78618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82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91518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81</xdr:row>
      <xdr:rowOff>5141</xdr:rowOff>
    </xdr:from>
    <xdr:to>
      <xdr:col>24</xdr:col>
      <xdr:colOff>647700</xdr:colOff>
      <xdr:row>81</xdr:row>
      <xdr:rowOff>5141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9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134257</xdr:rowOff>
    </xdr:from>
    <xdr:to>
      <xdr:col>24</xdr:col>
      <xdr:colOff>558800</xdr:colOff>
      <xdr:row>85</xdr:row>
      <xdr:rowOff>43241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5360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31041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43241</xdr:rowOff>
    </xdr:from>
    <xdr:to>
      <xdr:col>23</xdr:col>
      <xdr:colOff>406400</xdr:colOff>
      <xdr:row>89</xdr:row>
      <xdr:rowOff>138793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16491"/>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138793</xdr:rowOff>
    </xdr:from>
    <xdr:to>
      <xdr:col>22</xdr:col>
      <xdr:colOff>203200</xdr:colOff>
      <xdr:row>90</xdr:row>
      <xdr:rowOff>24795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3978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119336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90</xdr:row>
      <xdr:rowOff>24795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363700"/>
          <a:ext cx="889000" cy="109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42032</xdr:rowOff>
    </xdr:from>
    <xdr:to>
      <xdr:col>21</xdr:col>
      <xdr:colOff>50800</xdr:colOff>
      <xdr:row>89</xdr:row>
      <xdr:rowOff>143632</xdr:rowOff>
    </xdr:to>
    <xdr:sp macro="" textlink="">
      <xdr:nvSpPr>
        <xdr:cNvPr id="269" name="フローチャート : 判断 268">
          <a:extLst>
            <a:ext uri="{FF2B5EF4-FFF2-40B4-BE49-F238E27FC236}">
              <a16:creationId xmlns:a16="http://schemas.microsoft.com/office/drawing/2014/main" id="{00000000-0008-0000-0300-00000D010000}"/>
            </a:ext>
          </a:extLst>
        </xdr:cNvPr>
        <xdr:cNvSpPr/>
      </xdr:nvSpPr>
      <xdr:spPr>
        <a:xfrm>
          <a:off x="14351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153809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71" name="フローチャート : 判断 270">
          <a:extLst>
            <a:ext uri="{FF2B5EF4-FFF2-40B4-BE49-F238E27FC236}">
              <a16:creationId xmlns:a16="http://schemas.microsoft.com/office/drawing/2014/main" id="{00000000-0008-0000-0300-00000F010000}"/>
            </a:ext>
          </a:extLst>
        </xdr:cNvPr>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125384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55534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5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163891</xdr:rowOff>
    </xdr:from>
    <xdr:to>
      <xdr:col>23</xdr:col>
      <xdr:colOff>457200</xdr:colOff>
      <xdr:row>85</xdr:row>
      <xdr:rowOff>94041</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78818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65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87993</xdr:rowOff>
    </xdr:from>
    <xdr:to>
      <xdr:col>22</xdr:col>
      <xdr:colOff>254000</xdr:colOff>
      <xdr:row>90</xdr:row>
      <xdr:rowOff>18143</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5240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2920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145445</xdr:rowOff>
    </xdr:from>
    <xdr:to>
      <xdr:col>21</xdr:col>
      <xdr:colOff>50800</xdr:colOff>
      <xdr:row>90</xdr:row>
      <xdr:rowOff>75595</xdr:rowOff>
    </xdr:to>
    <xdr:sp macro="" textlink="">
      <xdr:nvSpPr>
        <xdr:cNvPr id="284" name="円/楕円 283">
          <a:extLst>
            <a:ext uri="{FF2B5EF4-FFF2-40B4-BE49-F238E27FC236}">
              <a16:creationId xmlns:a16="http://schemas.microsoft.com/office/drawing/2014/main" id="{00000000-0008-0000-0300-00001C010000}"/>
            </a:ext>
          </a:extLst>
        </xdr:cNvPr>
        <xdr:cNvSpPr/>
      </xdr:nvSpPr>
      <xdr:spPr>
        <a:xfrm>
          <a:off x="14351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60372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6" name="円/楕円 285">
          <a:extLst>
            <a:ext uri="{FF2B5EF4-FFF2-40B4-BE49-F238E27FC236}">
              <a16:creationId xmlns:a16="http://schemas.microsoft.com/office/drawing/2014/main" id="{00000000-0008-0000-0300-00001E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168927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167217</xdr:rowOff>
    </xdr:from>
    <xdr:to>
      <xdr:col>24</xdr:col>
      <xdr:colOff>558800</xdr:colOff>
      <xdr:row>67</xdr:row>
      <xdr:rowOff>94086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131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66163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11.91</a:t>
          </a:r>
          <a:endParaRPr kumimoji="1" lang="ja-JP" altLang="en-US" sz="1000" b="1">
            <a:latin typeface="ＭＳ Ｐゴシック"/>
          </a:endParaRPr>
        </a:p>
      </xdr:txBody>
    </xdr:sp>
    <xdr:clientData/>
  </xdr:oneCellAnchor>
  <xdr:twoCellAnchor>
    <xdr:from>
      <xdr:col>24</xdr:col>
      <xdr:colOff>469900</xdr:colOff>
      <xdr:row>67</xdr:row>
      <xdr:rowOff>94086</xdr:rowOff>
    </xdr:from>
    <xdr:to>
      <xdr:col>24</xdr:col>
      <xdr:colOff>647700</xdr:colOff>
      <xdr:row>67</xdr:row>
      <xdr:rowOff>94086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82144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58</xdr:row>
      <xdr:rowOff>167217</xdr:rowOff>
    </xdr:from>
    <xdr:to>
      <xdr:col>24</xdr:col>
      <xdr:colOff>647700</xdr:colOff>
      <xdr:row>58</xdr:row>
      <xdr:rowOff>167217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42969</xdr:rowOff>
    </xdr:from>
    <xdr:to>
      <xdr:col>24</xdr:col>
      <xdr:colOff>558800</xdr:colOff>
      <xdr:row>61</xdr:row>
      <xdr:rowOff>46990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0141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131145</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8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159068</xdr:rowOff>
    </xdr:from>
    <xdr:to>
      <xdr:col>24</xdr:col>
      <xdr:colOff>609600</xdr:colOff>
      <xdr:row>62</xdr:row>
      <xdr:rowOff>89218</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69672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168169</xdr:rowOff>
    </xdr:from>
    <xdr:to>
      <xdr:col>23</xdr:col>
      <xdr:colOff>406400</xdr:colOff>
      <xdr:row>61</xdr:row>
      <xdr:rowOff>46990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5516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153035</xdr:rowOff>
    </xdr:from>
    <xdr:to>
      <xdr:col>23</xdr:col>
      <xdr:colOff>457200</xdr:colOff>
      <xdr:row>62</xdr:row>
      <xdr:rowOff>83185</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6129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67962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150071</xdr:rowOff>
    </xdr:from>
    <xdr:to>
      <xdr:col>22</xdr:col>
      <xdr:colOff>203200</xdr:colOff>
      <xdr:row>60</xdr:row>
      <xdr:rowOff>168169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3707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142981</xdr:rowOff>
    </xdr:from>
    <xdr:to>
      <xdr:col>22</xdr:col>
      <xdr:colOff>254000</xdr:colOff>
      <xdr:row>62</xdr:row>
      <xdr:rowOff>73131</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5240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57908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138006</xdr:rowOff>
    </xdr:from>
    <xdr:to>
      <xdr:col>21</xdr:col>
      <xdr:colOff>0</xdr:colOff>
      <xdr:row>60</xdr:row>
      <xdr:rowOff>150071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250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23813</xdr:rowOff>
    </xdr:from>
    <xdr:to>
      <xdr:col>21</xdr:col>
      <xdr:colOff>50800</xdr:colOff>
      <xdr:row>62</xdr:row>
      <xdr:rowOff>125413</xdr:rowOff>
    </xdr:to>
    <xdr:sp macro="" textlink="">
      <xdr:nvSpPr>
        <xdr:cNvPr id="332" name="フローチャート : 判断 331">
          <a:extLst>
            <a:ext uri="{FF2B5EF4-FFF2-40B4-BE49-F238E27FC236}">
              <a16:creationId xmlns:a16="http://schemas.microsoft.com/office/drawing/2014/main" id="{00000000-0008-0000-0300-00004C010000}"/>
            </a:ext>
          </a:extLst>
        </xdr:cNvPr>
        <xdr:cNvSpPr/>
      </xdr:nvSpPr>
      <xdr:spPr>
        <a:xfrm>
          <a:off x="14351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110190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166581</xdr:rowOff>
    </xdr:from>
    <xdr:to>
      <xdr:col>19</xdr:col>
      <xdr:colOff>533400</xdr:colOff>
      <xdr:row>63</xdr:row>
      <xdr:rowOff>96731</xdr:rowOff>
    </xdr:to>
    <xdr:sp macro="" textlink="">
      <xdr:nvSpPr>
        <xdr:cNvPr id="334" name="フローチャート : 判断 333">
          <a:extLst>
            <a:ext uri="{FF2B5EF4-FFF2-40B4-BE49-F238E27FC236}">
              <a16:creationId xmlns:a16="http://schemas.microsoft.com/office/drawing/2014/main" id="{00000000-0008-0000-0300-00004E010000}"/>
            </a:ext>
          </a:extLst>
        </xdr:cNvPr>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81508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6967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8696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9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167640</xdr:rowOff>
    </xdr:from>
    <xdr:to>
      <xdr:col>23</xdr:col>
      <xdr:colOff>457200</xdr:colOff>
      <xdr:row>61</xdr:row>
      <xdr:rowOff>97790</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107967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117369</xdr:rowOff>
    </xdr:from>
    <xdr:to>
      <xdr:col>22</xdr:col>
      <xdr:colOff>254000</xdr:colOff>
      <xdr:row>61</xdr:row>
      <xdr:rowOff>47519</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5240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57696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99271</xdr:rowOff>
    </xdr:from>
    <xdr:to>
      <xdr:col>21</xdr:col>
      <xdr:colOff>50800</xdr:colOff>
      <xdr:row>61</xdr:row>
      <xdr:rowOff>29421</xdr:rowOff>
    </xdr:to>
    <xdr:sp macro="" textlink="">
      <xdr:nvSpPr>
        <xdr:cNvPr id="347" name="円/楕円 346">
          <a:extLst>
            <a:ext uri="{FF2B5EF4-FFF2-40B4-BE49-F238E27FC236}">
              <a16:creationId xmlns:a16="http://schemas.microsoft.com/office/drawing/2014/main" id="{00000000-0008-0000-0300-00005B010000}"/>
            </a:ext>
          </a:extLst>
        </xdr:cNvPr>
        <xdr:cNvSpPr/>
      </xdr:nvSpPr>
      <xdr:spPr>
        <a:xfrm>
          <a:off x="14351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39598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87206</xdr:rowOff>
    </xdr:from>
    <xdr:to>
      <xdr:col>19</xdr:col>
      <xdr:colOff>533400</xdr:colOff>
      <xdr:row>61</xdr:row>
      <xdr:rowOff>17356</xdr:rowOff>
    </xdr:to>
    <xdr:sp macro="" textlink="">
      <xdr:nvSpPr>
        <xdr:cNvPr id="349" name="円/楕円 348">
          <a:extLst>
            <a:ext uri="{FF2B5EF4-FFF2-40B4-BE49-F238E27FC236}">
              <a16:creationId xmlns:a16="http://schemas.microsoft.com/office/drawing/2014/main" id="{00000000-0008-0000-0300-00005D010000}"/>
            </a:ext>
          </a:extLst>
        </xdr:cNvPr>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27533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99822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0936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37338</xdr:rowOff>
    </xdr:from>
    <xdr:to>
      <xdr:col>24</xdr:col>
      <xdr:colOff>558800</xdr:colOff>
      <xdr:row>44</xdr:row>
      <xdr:rowOff>10668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40968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10668</xdr:rowOff>
    </xdr:from>
    <xdr:to>
      <xdr:col>23</xdr:col>
      <xdr:colOff>406400</xdr:colOff>
      <xdr:row>45</xdr:row>
      <xdr:rowOff>3302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55446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88138</xdr:rowOff>
    </xdr:from>
    <xdr:to>
      <xdr:col>23</xdr:col>
      <xdr:colOff>457200</xdr:colOff>
      <xdr:row>42</xdr:row>
      <xdr:rowOff>18288</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28465</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3302</xdr:rowOff>
    </xdr:from>
    <xdr:to>
      <xdr:col>22</xdr:col>
      <xdr:colOff>203200</xdr:colOff>
      <xdr:row>45</xdr:row>
      <xdr:rowOff>32258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7185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3556</xdr:rowOff>
    </xdr:from>
    <xdr:to>
      <xdr:col>22</xdr:col>
      <xdr:colOff>254000</xdr:colOff>
      <xdr:row>42</xdr:row>
      <xdr:rowOff>105156</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5240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115333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12954</xdr:rowOff>
    </xdr:from>
    <xdr:to>
      <xdr:col>21</xdr:col>
      <xdr:colOff>0</xdr:colOff>
      <xdr:row>45</xdr:row>
      <xdr:rowOff>32258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7282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4" name="フローチャート : 判断 393">
          <a:extLst>
            <a:ext uri="{FF2B5EF4-FFF2-40B4-BE49-F238E27FC236}">
              <a16:creationId xmlns:a16="http://schemas.microsoft.com/office/drawing/2014/main" id="{00000000-0008-0000-0300-00008A010000}"/>
            </a:ext>
          </a:extLst>
        </xdr:cNvPr>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69359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157988</xdr:rowOff>
    </xdr:from>
    <xdr:to>
      <xdr:col>24</xdr:col>
      <xdr:colOff>609600</xdr:colOff>
      <xdr:row>43</xdr:row>
      <xdr:rowOff>88138</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130065</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131318</xdr:rowOff>
    </xdr:from>
    <xdr:to>
      <xdr:col>23</xdr:col>
      <xdr:colOff>457200</xdr:colOff>
      <xdr:row>44</xdr:row>
      <xdr:rowOff>61468</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6129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46245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123952</xdr:rowOff>
    </xdr:from>
    <xdr:to>
      <xdr:col>22</xdr:col>
      <xdr:colOff>254000</xdr:colOff>
      <xdr:row>45</xdr:row>
      <xdr:rowOff>54102</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5240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38879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152908</xdr:rowOff>
    </xdr:from>
    <xdr:to>
      <xdr:col>21</xdr:col>
      <xdr:colOff>50800</xdr:colOff>
      <xdr:row>45</xdr:row>
      <xdr:rowOff>83058</xdr:rowOff>
    </xdr:to>
    <xdr:sp macro="" textlink="">
      <xdr:nvSpPr>
        <xdr:cNvPr id="407" name="円/楕円 406">
          <a:extLst>
            <a:ext uri="{FF2B5EF4-FFF2-40B4-BE49-F238E27FC236}">
              <a16:creationId xmlns:a16="http://schemas.microsoft.com/office/drawing/2014/main" id="{00000000-0008-0000-0300-000097010000}"/>
            </a:ext>
          </a:extLst>
        </xdr:cNvPr>
        <xdr:cNvSpPr/>
      </xdr:nvSpPr>
      <xdr:spPr>
        <a:xfrm>
          <a:off x="14351000" y="76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67835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7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133604</xdr:rowOff>
    </xdr:from>
    <xdr:to>
      <xdr:col>19</xdr:col>
      <xdr:colOff>533400</xdr:colOff>
      <xdr:row>45</xdr:row>
      <xdr:rowOff>63754</xdr:rowOff>
    </xdr:to>
    <xdr:sp macro="" textlink="">
      <xdr:nvSpPr>
        <xdr:cNvPr id="409" name="円/楕円 408">
          <a:extLst>
            <a:ext uri="{FF2B5EF4-FFF2-40B4-BE49-F238E27FC236}">
              <a16:creationId xmlns:a16="http://schemas.microsoft.com/office/drawing/2014/main" id="{00000000-0008-0000-0300-000099010000}"/>
            </a:ext>
          </a:extLst>
        </xdr:cNvPr>
        <xdr:cNvSpPr/>
      </xdr:nvSpPr>
      <xdr:spPr>
        <a:xfrm>
          <a:off x="13462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48531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134070</xdr:rowOff>
    </xdr:from>
    <xdr:to>
      <xdr:col>24</xdr:col>
      <xdr:colOff>558800</xdr:colOff>
      <xdr:row>18</xdr:row>
      <xdr:rowOff>111421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048720"/>
          <a:ext cx="8382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159698</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88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143171</xdr:rowOff>
    </xdr:from>
    <xdr:to>
      <xdr:col>24</xdr:col>
      <xdr:colOff>609600</xdr:colOff>
      <xdr:row>15</xdr:row>
      <xdr:rowOff>73321</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6967200" y="254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52959</xdr:rowOff>
    </xdr:from>
    <xdr:to>
      <xdr:col>23</xdr:col>
      <xdr:colOff>406400</xdr:colOff>
      <xdr:row>18</xdr:row>
      <xdr:rowOff>111421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796159"/>
          <a:ext cx="889000" cy="40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45720</xdr:rowOff>
    </xdr:from>
    <xdr:to>
      <xdr:col>23</xdr:col>
      <xdr:colOff>457200</xdr:colOff>
      <xdr:row>15</xdr:row>
      <xdr:rowOff>147320</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61290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157497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52959</xdr:rowOff>
    </xdr:from>
    <xdr:to>
      <xdr:col>22</xdr:col>
      <xdr:colOff>203200</xdr:colOff>
      <xdr:row>17</xdr:row>
      <xdr:rowOff>149352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796159"/>
          <a:ext cx="889000" cy="2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93980</xdr:rowOff>
    </xdr:from>
    <xdr:to>
      <xdr:col>22</xdr:col>
      <xdr:colOff>254000</xdr:colOff>
      <xdr:row>16</xdr:row>
      <xdr:rowOff>24130</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5240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34307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149352</xdr:rowOff>
    </xdr:from>
    <xdr:to>
      <xdr:col>21</xdr:col>
      <xdr:colOff>0</xdr:colOff>
      <xdr:row>18</xdr:row>
      <xdr:rowOff>29379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064002"/>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105241</xdr:rowOff>
    </xdr:from>
    <xdr:to>
      <xdr:col>21</xdr:col>
      <xdr:colOff>50800</xdr:colOff>
      <xdr:row>16</xdr:row>
      <xdr:rowOff>35391</xdr:rowOff>
    </xdr:to>
    <xdr:sp macro="" textlink="">
      <xdr:nvSpPr>
        <xdr:cNvPr id="454" name="フローチャート : 判断 453">
          <a:extLst>
            <a:ext uri="{FF2B5EF4-FFF2-40B4-BE49-F238E27FC236}">
              <a16:creationId xmlns:a16="http://schemas.microsoft.com/office/drawing/2014/main" id="{00000000-0008-0000-0300-0000C6010000}"/>
            </a:ext>
          </a:extLst>
        </xdr:cNvPr>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45568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6" name="フローチャート : 判断 455">
          <a:extLst>
            <a:ext uri="{FF2B5EF4-FFF2-40B4-BE49-F238E27FC236}">
              <a16:creationId xmlns:a16="http://schemas.microsoft.com/office/drawing/2014/main" id="{00000000-0008-0000-0300-0000C8010000}"/>
            </a:ext>
          </a:extLst>
        </xdr:cNvPr>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83270</xdr:rowOff>
    </xdr:from>
    <xdr:to>
      <xdr:col>24</xdr:col>
      <xdr:colOff>609600</xdr:colOff>
      <xdr:row>18</xdr:row>
      <xdr:rowOff>13420</xdr:rowOff>
    </xdr:to>
    <xdr:sp macro="" textlink="">
      <xdr:nvSpPr>
        <xdr:cNvPr id="463" name="円/楕円 462">
          <a:extLst>
            <a:ext uri="{FF2B5EF4-FFF2-40B4-BE49-F238E27FC236}">
              <a16:creationId xmlns:a16="http://schemas.microsoft.com/office/drawing/2014/main" id="{00000000-0008-0000-0300-0000CF010000}"/>
            </a:ext>
          </a:extLst>
        </xdr:cNvPr>
        <xdr:cNvSpPr/>
      </xdr:nvSpPr>
      <xdr:spPr>
        <a:xfrm>
          <a:off x="16967200" y="29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55347</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96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60621</xdr:rowOff>
    </xdr:from>
    <xdr:to>
      <xdr:col>23</xdr:col>
      <xdr:colOff>457200</xdr:colOff>
      <xdr:row>18</xdr:row>
      <xdr:rowOff>162221</xdr:rowOff>
    </xdr:to>
    <xdr:sp macro="" textlink="">
      <xdr:nvSpPr>
        <xdr:cNvPr id="465" name="円/楕円 464">
          <a:extLst>
            <a:ext uri="{FF2B5EF4-FFF2-40B4-BE49-F238E27FC236}">
              <a16:creationId xmlns:a16="http://schemas.microsoft.com/office/drawing/2014/main" id="{00000000-0008-0000-0300-0000D1010000}"/>
            </a:ext>
          </a:extLst>
        </xdr:cNvPr>
        <xdr:cNvSpPr/>
      </xdr:nvSpPr>
      <xdr:spPr>
        <a:xfrm>
          <a:off x="16129000" y="314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146998</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233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2159</xdr:rowOff>
    </xdr:from>
    <xdr:to>
      <xdr:col>22</xdr:col>
      <xdr:colOff>254000</xdr:colOff>
      <xdr:row>16</xdr:row>
      <xdr:rowOff>103759</xdr:rowOff>
    </xdr:to>
    <xdr:sp macro="" textlink="">
      <xdr:nvSpPr>
        <xdr:cNvPr id="467" name="円/楕円 466">
          <a:extLst>
            <a:ext uri="{FF2B5EF4-FFF2-40B4-BE49-F238E27FC236}">
              <a16:creationId xmlns:a16="http://schemas.microsoft.com/office/drawing/2014/main" id="{00000000-0008-0000-0300-0000D3010000}"/>
            </a:ext>
          </a:extLst>
        </xdr:cNvPr>
        <xdr:cNvSpPr/>
      </xdr:nvSpPr>
      <xdr:spPr>
        <a:xfrm>
          <a:off x="15240000" y="2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88536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83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98552</xdr:rowOff>
    </xdr:from>
    <xdr:to>
      <xdr:col>21</xdr:col>
      <xdr:colOff>50800</xdr:colOff>
      <xdr:row>18</xdr:row>
      <xdr:rowOff>28702</xdr:rowOff>
    </xdr:to>
    <xdr:sp macro="" textlink="">
      <xdr:nvSpPr>
        <xdr:cNvPr id="469" name="円/楕円 468">
          <a:extLst>
            <a:ext uri="{FF2B5EF4-FFF2-40B4-BE49-F238E27FC236}">
              <a16:creationId xmlns:a16="http://schemas.microsoft.com/office/drawing/2014/main" id="{00000000-0008-0000-0300-0000D5010000}"/>
            </a:ext>
          </a:extLst>
        </xdr:cNvPr>
        <xdr:cNvSpPr/>
      </xdr:nvSpPr>
      <xdr:spPr>
        <a:xfrm>
          <a:off x="14351000" y="30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13479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09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150029</xdr:rowOff>
    </xdr:from>
    <xdr:to>
      <xdr:col>19</xdr:col>
      <xdr:colOff>533400</xdr:colOff>
      <xdr:row>18</xdr:row>
      <xdr:rowOff>80179</xdr:rowOff>
    </xdr:to>
    <xdr:sp macro="" textlink="">
      <xdr:nvSpPr>
        <xdr:cNvPr id="471" name="円/楕円 470">
          <a:extLst>
            <a:ext uri="{FF2B5EF4-FFF2-40B4-BE49-F238E27FC236}">
              <a16:creationId xmlns:a16="http://schemas.microsoft.com/office/drawing/2014/main" id="{00000000-0008-0000-0300-0000D7010000}"/>
            </a:ext>
          </a:extLst>
        </xdr:cNvPr>
        <xdr:cNvSpPr/>
      </xdr:nvSpPr>
      <xdr:spPr>
        <a:xfrm>
          <a:off x="134620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64956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15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29,833
28,937
20.73
10,951,259
10,466,503
410,994
6,236,538
11,612,830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84.3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a:extLst>
            <a:ext uri="{FF2B5EF4-FFF2-40B4-BE49-F238E27FC236}">
              <a16:creationId xmlns:a16="http://schemas.microsoft.com/office/drawing/2014/main" id="{00000000-0008-0000-0400-000020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a:extLst>
            <a:ext uri="{FF2B5EF4-FFF2-40B4-BE49-F238E27FC236}">
              <a16:creationId xmlns:a16="http://schemas.microsoft.com/office/drawing/2014/main" id="{00000000-0008-0000-0400-000021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a:extLst>
            <a:ext uri="{FF2B5EF4-FFF2-40B4-BE49-F238E27FC236}">
              <a16:creationId xmlns:a16="http://schemas.microsoft.com/office/drawing/2014/main" id="{00000000-0008-0000-0400-00002A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28575</xdr:colOff>
      <xdr:row>29</xdr:row>
      <xdr:rowOff>107950</xdr:rowOff>
    </xdr:from>
    <xdr:ext cx="298543" cy="225703"/>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a:extLst>
            <a:ext uri="{FF2B5EF4-FFF2-40B4-BE49-F238E27FC236}">
              <a16:creationId xmlns:a16="http://schemas.microsoft.com/office/drawing/2014/main" id="{00000000-0008-0000-0400-00002C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72572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44649</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42</xdr:row>
      <xdr:rowOff>72572</xdr:rowOff>
    </xdr:from>
    <xdr:to>
      <xdr:col>7</xdr:col>
      <xdr:colOff>104775</xdr:colOff>
      <xdr:row>42</xdr:row>
      <xdr:rowOff>72572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91622</xdr:rowOff>
    </xdr:from>
    <xdr:to>
      <xdr:col>7</xdr:col>
      <xdr:colOff>15875</xdr:colOff>
      <xdr:row>33</xdr:row>
      <xdr:rowOff>156936</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494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91622</xdr:rowOff>
    </xdr:from>
    <xdr:to>
      <xdr:col>5</xdr:col>
      <xdr:colOff>549275</xdr:colOff>
      <xdr:row>34</xdr:row>
      <xdr:rowOff>18143</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49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18143</xdr:rowOff>
    </xdr:from>
    <xdr:to>
      <xdr:col>4</xdr:col>
      <xdr:colOff>346075</xdr:colOff>
      <xdr:row>34</xdr:row>
      <xdr:rowOff>18143</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47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51707</xdr:rowOff>
    </xdr:from>
    <xdr:to>
      <xdr:col>4</xdr:col>
      <xdr:colOff>396875</xdr:colOff>
      <xdr:row>37</xdr:row>
      <xdr:rowOff>153307</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138084</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58964</xdr:rowOff>
    </xdr:from>
    <xdr:to>
      <xdr:col>3</xdr:col>
      <xdr:colOff>142875</xdr:colOff>
      <xdr:row>34</xdr:row>
      <xdr:rowOff>18143</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168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160565</xdr:rowOff>
    </xdr:from>
    <xdr:to>
      <xdr:col>3</xdr:col>
      <xdr:colOff>193675</xdr:colOff>
      <xdr:row>38</xdr:row>
      <xdr:rowOff>90715</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75492</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106136</xdr:rowOff>
    </xdr:from>
    <xdr:to>
      <xdr:col>7</xdr:col>
      <xdr:colOff>66675</xdr:colOff>
      <xdr:row>34</xdr:row>
      <xdr:rowOff>36286</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14713</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7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40822</xdr:rowOff>
    </xdr:from>
    <xdr:to>
      <xdr:col>5</xdr:col>
      <xdr:colOff>600075</xdr:colOff>
      <xdr:row>33</xdr:row>
      <xdr:rowOff>142422</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152599</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138793</xdr:rowOff>
    </xdr:from>
    <xdr:to>
      <xdr:col>4</xdr:col>
      <xdr:colOff>396875</xdr:colOff>
      <xdr:row>34</xdr:row>
      <xdr:rowOff>68943</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79120</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138793</xdr:rowOff>
    </xdr:from>
    <xdr:to>
      <xdr:col>3</xdr:col>
      <xdr:colOff>193675</xdr:colOff>
      <xdr:row>34</xdr:row>
      <xdr:rowOff>68943</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79120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8164</xdr:rowOff>
    </xdr:from>
    <xdr:to>
      <xdr:col>1</xdr:col>
      <xdr:colOff>676275</xdr:colOff>
      <xdr:row>33</xdr:row>
      <xdr:rowOff>109764</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119941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158750</xdr:rowOff>
    </xdr:from>
    <xdr:to>
      <xdr:col>24</xdr:col>
      <xdr:colOff>31750</xdr:colOff>
      <xdr:row>14</xdr:row>
      <xdr:rowOff>25400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38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31750</xdr:rowOff>
    </xdr:from>
    <xdr:to>
      <xdr:col>22</xdr:col>
      <xdr:colOff>565150</xdr:colOff>
      <xdr:row>14</xdr:row>
      <xdr:rowOff>25400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260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31750</xdr:rowOff>
    </xdr:from>
    <xdr:to>
      <xdr:col>21</xdr:col>
      <xdr:colOff>361950</xdr:colOff>
      <xdr:row>13</xdr:row>
      <xdr:rowOff>57150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26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146050</xdr:rowOff>
    </xdr:from>
    <xdr:to>
      <xdr:col>21</xdr:col>
      <xdr:colOff>412750</xdr:colOff>
      <xdr:row>16</xdr:row>
      <xdr:rowOff>76200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60977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101600</xdr:rowOff>
    </xdr:from>
    <xdr:to>
      <xdr:col>20</xdr:col>
      <xdr:colOff>158750</xdr:colOff>
      <xdr:row>13</xdr:row>
      <xdr:rowOff>57150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159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107950</xdr:rowOff>
    </xdr:from>
    <xdr:to>
      <xdr:col>24</xdr:col>
      <xdr:colOff>82550</xdr:colOff>
      <xdr:row>14</xdr:row>
      <xdr:rowOff>38100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124477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146050</xdr:rowOff>
    </xdr:from>
    <xdr:to>
      <xdr:col>22</xdr:col>
      <xdr:colOff>615950</xdr:colOff>
      <xdr:row>14</xdr:row>
      <xdr:rowOff>76200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152400</xdr:rowOff>
    </xdr:from>
    <xdr:to>
      <xdr:col>21</xdr:col>
      <xdr:colOff>412750</xdr:colOff>
      <xdr:row>13</xdr:row>
      <xdr:rowOff>82550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6350</xdr:rowOff>
    </xdr:from>
    <xdr:to>
      <xdr:col>20</xdr:col>
      <xdr:colOff>209550</xdr:colOff>
      <xdr:row>13</xdr:row>
      <xdr:rowOff>107950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118127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50800</xdr:rowOff>
    </xdr:from>
    <xdr:to>
      <xdr:col>19</xdr:col>
      <xdr:colOff>6350</xdr:colOff>
      <xdr:row>12</xdr:row>
      <xdr:rowOff>152400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1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55</xdr:row>
      <xdr:rowOff>46990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710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59707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87630</xdr:rowOff>
    </xdr:from>
    <xdr:to>
      <xdr:col>7</xdr:col>
      <xdr:colOff>66675</xdr:colOff>
      <xdr:row>58</xdr:row>
      <xdr:rowOff>17780</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81280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71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54</xdr:row>
      <xdr:rowOff>81280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xdr:rowOff>
    </xdr:from>
    <xdr:to>
      <xdr:col>3</xdr:col>
      <xdr:colOff>142875</xdr:colOff>
      <xdr:row>54</xdr:row>
      <xdr:rowOff>35560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0881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25417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30480</xdr:rowOff>
    </xdr:from>
    <xdr:to>
      <xdr:col>4</xdr:col>
      <xdr:colOff>396875</xdr:colOff>
      <xdr:row>54</xdr:row>
      <xdr:rowOff>132080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142257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156210</xdr:rowOff>
    </xdr:from>
    <xdr:to>
      <xdr:col>3</xdr:col>
      <xdr:colOff>193675</xdr:colOff>
      <xdr:row>54</xdr:row>
      <xdr:rowOff>86360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96537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121920</xdr:rowOff>
    </xdr:from>
    <xdr:to>
      <xdr:col>1</xdr:col>
      <xdr:colOff>676275</xdr:colOff>
      <xdr:row>53</xdr:row>
      <xdr:rowOff>52070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1270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62247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77470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42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56</xdr:row>
      <xdr:rowOff>149860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40132</xdr:rowOff>
    </xdr:from>
    <xdr:to>
      <xdr:col>24</xdr:col>
      <xdr:colOff>31750</xdr:colOff>
      <xdr:row>39</xdr:row>
      <xdr:rowOff>143002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69432"/>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115079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a:t>
          </a:r>
          <a:endParaRPr kumimoji="1" lang="ja-JP" altLang="en-US" sz="1000" b="1">
            <a:latin typeface="ＭＳ Ｐゴシック"/>
          </a:endParaRPr>
        </a:p>
      </xdr:txBody>
    </xdr:sp>
    <xdr:clientData/>
  </xdr:oneCellAnchor>
  <xdr:twoCellAnchor>
    <xdr:from>
      <xdr:col>23</xdr:col>
      <xdr:colOff>628650</xdr:colOff>
      <xdr:row>39</xdr:row>
      <xdr:rowOff>143002</xdr:rowOff>
    </xdr:from>
    <xdr:to>
      <xdr:col>24</xdr:col>
      <xdr:colOff>120650</xdr:colOff>
      <xdr:row>39</xdr:row>
      <xdr:rowOff>143002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2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126509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40132</xdr:rowOff>
    </xdr:from>
    <xdr:to>
      <xdr:col>24</xdr:col>
      <xdr:colOff>120650</xdr:colOff>
      <xdr:row>34</xdr:row>
      <xdr:rowOff>40132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133858</xdr:rowOff>
    </xdr:from>
    <xdr:to>
      <xdr:col>24</xdr:col>
      <xdr:colOff>31750</xdr:colOff>
      <xdr:row>39</xdr:row>
      <xdr:rowOff>165862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8204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165862</xdr:rowOff>
    </xdr:from>
    <xdr:to>
      <xdr:col>22</xdr:col>
      <xdr:colOff>565150</xdr:colOff>
      <xdr:row>40</xdr:row>
      <xdr:rowOff>35560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8524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5334</xdr:rowOff>
    </xdr:from>
    <xdr:to>
      <xdr:col>22</xdr:col>
      <xdr:colOff>615950</xdr:colOff>
      <xdr:row>37</xdr:row>
      <xdr:rowOff>106934</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5621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117111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21844</xdr:rowOff>
    </xdr:from>
    <xdr:to>
      <xdr:col>21</xdr:col>
      <xdr:colOff>361950</xdr:colOff>
      <xdr:row>40</xdr:row>
      <xdr:rowOff>35560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8798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158496</xdr:rowOff>
    </xdr:from>
    <xdr:to>
      <xdr:col>21</xdr:col>
      <xdr:colOff>412750</xdr:colOff>
      <xdr:row>37</xdr:row>
      <xdr:rowOff>88646</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98823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21844</xdr:rowOff>
    </xdr:from>
    <xdr:to>
      <xdr:col>20</xdr:col>
      <xdr:colOff>158750</xdr:colOff>
      <xdr:row>40</xdr:row>
      <xdr:rowOff>90424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8798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103395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7" name="フローチャート : 判断 316">
          <a:extLst>
            <a:ext uri="{FF2B5EF4-FFF2-40B4-BE49-F238E27FC236}">
              <a16:creationId xmlns:a16="http://schemas.microsoft.com/office/drawing/2014/main" id="{00000000-0008-0000-0400-00003D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83058</xdr:rowOff>
    </xdr:from>
    <xdr:to>
      <xdr:col>24</xdr:col>
      <xdr:colOff>82550</xdr:colOff>
      <xdr:row>40</xdr:row>
      <xdr:rowOff>13208</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64592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163085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7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115062</xdr:rowOff>
    </xdr:from>
    <xdr:to>
      <xdr:col>22</xdr:col>
      <xdr:colOff>615950</xdr:colOff>
      <xdr:row>40</xdr:row>
      <xdr:rowOff>45212</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5621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29989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8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156210</xdr:rowOff>
    </xdr:from>
    <xdr:to>
      <xdr:col>21</xdr:col>
      <xdr:colOff>412750</xdr:colOff>
      <xdr:row>40</xdr:row>
      <xdr:rowOff>86360</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4732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71137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142494</xdr:rowOff>
    </xdr:from>
    <xdr:to>
      <xdr:col>20</xdr:col>
      <xdr:colOff>209550</xdr:colOff>
      <xdr:row>40</xdr:row>
      <xdr:rowOff>72644</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3843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57421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39624</xdr:rowOff>
    </xdr:from>
    <xdr:to>
      <xdr:col>19</xdr:col>
      <xdr:colOff>6350</xdr:colOff>
      <xdr:row>40</xdr:row>
      <xdr:rowOff>141224</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2954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126001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xdr:col>
      <xdr:colOff>28575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119380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25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119380</xdr:rowOff>
    </xdr:from>
    <xdr:to>
      <xdr:col>7</xdr:col>
      <xdr:colOff>15875</xdr:colOff>
      <xdr:row>77</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149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119380</xdr:rowOff>
    </xdr:from>
    <xdr:to>
      <xdr:col>5</xdr:col>
      <xdr:colOff>549275</xdr:colOff>
      <xdr:row>77</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149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130811</xdr:rowOff>
    </xdr:from>
    <xdr:to>
      <xdr:col>4</xdr:col>
      <xdr:colOff>346075</xdr:colOff>
      <xdr:row>77</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332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xdr:rowOff>
    </xdr:from>
    <xdr:to>
      <xdr:col>4</xdr:col>
      <xdr:colOff>396875</xdr:colOff>
      <xdr:row>77</xdr:row>
      <xdr:rowOff>113030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123207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85089</xdr:rowOff>
    </xdr:from>
    <xdr:to>
      <xdr:col>3</xdr:col>
      <xdr:colOff>142875</xdr:colOff>
      <xdr:row>77</xdr:row>
      <xdr:rowOff>130811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2867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168927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93997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68580</xdr:rowOff>
    </xdr:from>
    <xdr:to>
      <xdr:col>5</xdr:col>
      <xdr:colOff>600075</xdr:colOff>
      <xdr:row>76</xdr:row>
      <xdr:rowOff>170180</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80011</xdr:rowOff>
    </xdr:from>
    <xdr:to>
      <xdr:col>3</xdr:col>
      <xdr:colOff>193675</xdr:colOff>
      <xdr:row>78</xdr:row>
      <xdr:rowOff>10161</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166388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69850</xdr:rowOff>
    </xdr:from>
    <xdr:to>
      <xdr:col>24</xdr:col>
      <xdr:colOff>31750</xdr:colOff>
      <xdr:row>81</xdr:row>
      <xdr:rowOff>130811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85700"/>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102888</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130811</xdr:rowOff>
    </xdr:from>
    <xdr:to>
      <xdr:col>24</xdr:col>
      <xdr:colOff>120650</xdr:colOff>
      <xdr:row>81</xdr:row>
      <xdr:rowOff>130811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156227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69850</xdr:rowOff>
    </xdr:from>
    <xdr:to>
      <xdr:col>24</xdr:col>
      <xdr:colOff>120650</xdr:colOff>
      <xdr:row>73</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153670</xdr:rowOff>
    </xdr:from>
    <xdr:to>
      <xdr:col>24</xdr:col>
      <xdr:colOff>31750</xdr:colOff>
      <xdr:row>78</xdr:row>
      <xdr:rowOff>27939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3553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77</xdr:row>
      <xdr:rowOff>153670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125730</xdr:rowOff>
    </xdr:from>
    <xdr:to>
      <xdr:col>22</xdr:col>
      <xdr:colOff>615950</xdr:colOff>
      <xdr:row>78</xdr:row>
      <xdr:rowOff>55880</xdr:rowOff>
    </xdr:to>
    <xdr:sp macro="" textlink="">
      <xdr:nvSpPr>
        <xdr:cNvPr id="431" name="フローチャート : 判断 430">
          <a:extLst>
            <a:ext uri="{FF2B5EF4-FFF2-40B4-BE49-F238E27FC236}">
              <a16:creationId xmlns:a16="http://schemas.microsoft.com/office/drawing/2014/main" id="{00000000-0008-0000-0400-0000AF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100330</xdr:rowOff>
    </xdr:from>
    <xdr:to>
      <xdr:col>21</xdr:col>
      <xdr:colOff>361950</xdr:colOff>
      <xdr:row>77</xdr:row>
      <xdr:rowOff>146050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0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119380</xdr:rowOff>
    </xdr:from>
    <xdr:to>
      <xdr:col>20</xdr:col>
      <xdr:colOff>158750</xdr:colOff>
      <xdr:row>77</xdr:row>
      <xdr:rowOff>100330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49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125730</xdr:rowOff>
    </xdr:from>
    <xdr:to>
      <xdr:col>20</xdr:col>
      <xdr:colOff>209550</xdr:colOff>
      <xdr:row>78</xdr:row>
      <xdr:rowOff>55880</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39" name="フローチャート : 判断 438">
          <a:extLst>
            <a:ext uri="{FF2B5EF4-FFF2-40B4-BE49-F238E27FC236}">
              <a16:creationId xmlns:a16="http://schemas.microsoft.com/office/drawing/2014/main" id="{00000000-0008-0000-0400-0000B7010000}"/>
            </a:ext>
          </a:extLst>
        </xdr:cNvPr>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148589</xdr:rowOff>
    </xdr:from>
    <xdr:to>
      <xdr:col>24</xdr:col>
      <xdr:colOff>82550</xdr:colOff>
      <xdr:row>78</xdr:row>
      <xdr:rowOff>78739</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120666</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102870</xdr:rowOff>
    </xdr:from>
    <xdr:to>
      <xdr:col>22</xdr:col>
      <xdr:colOff>615950</xdr:colOff>
      <xdr:row>78</xdr:row>
      <xdr:rowOff>33020</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95250</xdr:rowOff>
    </xdr:from>
    <xdr:to>
      <xdr:col>21</xdr:col>
      <xdr:colOff>412750</xdr:colOff>
      <xdr:row>78</xdr:row>
      <xdr:rowOff>25400</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35577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49530</xdr:rowOff>
    </xdr:from>
    <xdr:to>
      <xdr:col>20</xdr:col>
      <xdr:colOff>209550</xdr:colOff>
      <xdr:row>77</xdr:row>
      <xdr:rowOff>151130</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161307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68580</xdr:rowOff>
    </xdr:from>
    <xdr:to>
      <xdr:col>19</xdr:col>
      <xdr:colOff>6350</xdr:colOff>
      <xdr:row>76</xdr:row>
      <xdr:rowOff>170180</xdr:rowOff>
    </xdr:to>
    <xdr:sp macro="" textlink="">
      <xdr:nvSpPr>
        <xdr:cNvPr id="454" name="円/楕円 453">
          <a:extLst>
            <a:ext uri="{FF2B5EF4-FFF2-40B4-BE49-F238E27FC236}">
              <a16:creationId xmlns:a16="http://schemas.microsoft.com/office/drawing/2014/main" id="{00000000-0008-0000-0400-0000C6010000}"/>
            </a:ext>
          </a:extLst>
        </xdr:cNvPr>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154957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静岡県吉田町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1026</xdr:rowOff>
    </xdr:from>
    <xdr:to>
      <xdr:col>4</xdr:col>
      <xdr:colOff>1117600</xdr:colOff>
      <xdr:row>20</xdr:row>
      <xdr:rowOff>86111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77501"/>
          <a:ext cx="0" cy="1285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58188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3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56,372</a:t>
          </a:r>
          <a:endParaRPr kumimoji="1" lang="ja-JP" altLang="en-US" sz="1000" b="1">
            <a:latin typeface="ＭＳ Ｐゴシック"/>
          </a:endParaRPr>
        </a:p>
      </xdr:txBody>
    </xdr:sp>
    <xdr:clientData/>
  </xdr:oneCellAnchor>
  <xdr:twoCellAnchor>
    <xdr:from>
      <xdr:col>4</xdr:col>
      <xdr:colOff>1028700</xdr:colOff>
      <xdr:row>20</xdr:row>
      <xdr:rowOff>86111</xdr:rowOff>
    </xdr:from>
    <xdr:to>
      <xdr:col>5</xdr:col>
      <xdr:colOff>73025</xdr:colOff>
      <xdr:row>20</xdr:row>
      <xdr:rowOff>86111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62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87403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2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112,594</a:t>
          </a:r>
          <a:endParaRPr kumimoji="1" lang="ja-JP" altLang="en-US" sz="1000" b="1">
            <a:latin typeface="ＭＳ Ｐゴシック"/>
          </a:endParaRPr>
        </a:p>
      </xdr:txBody>
    </xdr:sp>
    <xdr:clientData/>
  </xdr:oneCellAnchor>
  <xdr:twoCellAnchor>
    <xdr:from>
      <xdr:col>4</xdr:col>
      <xdr:colOff>1028700</xdr:colOff>
      <xdr:row>13</xdr:row>
      <xdr:rowOff>1026</xdr:rowOff>
    </xdr:from>
    <xdr:to>
      <xdr:col>5</xdr:col>
      <xdr:colOff>73025</xdr:colOff>
      <xdr:row>13</xdr:row>
      <xdr:rowOff>1026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775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131259</xdr:rowOff>
    </xdr:from>
    <xdr:to>
      <xdr:col>4</xdr:col>
      <xdr:colOff>1117600</xdr:colOff>
      <xdr:row>19</xdr:row>
      <xdr:rowOff>25555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64984"/>
          <a:ext cx="647700" cy="65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62902</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46375</xdr:rowOff>
    </xdr:from>
    <xdr:to>
      <xdr:col>5</xdr:col>
      <xdr:colOff>34925</xdr:colOff>
      <xdr:row>17</xdr:row>
      <xdr:rowOff>147975</xdr:rowOff>
    </xdr:to>
    <xdr:sp macro="" textlink="">
      <xdr:nvSpPr>
        <xdr:cNvPr id="50" name="フローチャート : 判断 49">
          <a:extLst>
            <a:ext uri="{FF2B5EF4-FFF2-40B4-BE49-F238E27FC236}">
              <a16:creationId xmlns:a16="http://schemas.microsoft.com/office/drawing/2014/main" id="{00000000-0008-0000-0500-000032000000}"/>
            </a:ext>
          </a:extLst>
        </xdr:cNvPr>
        <xdr:cNvSpPr/>
      </xdr:nvSpPr>
      <xdr:spPr bwMode="auto">
        <a:xfrm>
          <a:off x="5600700" y="3008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25555</xdr:rowOff>
    </xdr:from>
    <xdr:to>
      <xdr:col>4</xdr:col>
      <xdr:colOff>469900</xdr:colOff>
      <xdr:row>19</xdr:row>
      <xdr:rowOff>83459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30730"/>
          <a:ext cx="698500" cy="57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104074</xdr:rowOff>
    </xdr:from>
    <xdr:to>
      <xdr:col>4</xdr:col>
      <xdr:colOff>520700</xdr:colOff>
      <xdr:row>18</xdr:row>
      <xdr:rowOff>34224</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49530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44401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3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44323</xdr:rowOff>
    </xdr:from>
    <xdr:to>
      <xdr:col>3</xdr:col>
      <xdr:colOff>904875</xdr:colOff>
      <xdr:row>19</xdr:row>
      <xdr:rowOff>83459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349498"/>
          <a:ext cx="698500" cy="3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61989</xdr:rowOff>
    </xdr:from>
    <xdr:to>
      <xdr:col>3</xdr:col>
      <xdr:colOff>955675</xdr:colOff>
      <xdr:row>17</xdr:row>
      <xdr:rowOff>163589</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bwMode="auto">
        <a:xfrm>
          <a:off x="42545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2316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9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44323</xdr:rowOff>
    </xdr:from>
    <xdr:to>
      <xdr:col>3</xdr:col>
      <xdr:colOff>206375</xdr:colOff>
      <xdr:row>19</xdr:row>
      <xdr:rowOff>80625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49498"/>
          <a:ext cx="698500" cy="3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154846</xdr:rowOff>
    </xdr:from>
    <xdr:to>
      <xdr:col>3</xdr:col>
      <xdr:colOff>257175</xdr:colOff>
      <xdr:row>17</xdr:row>
      <xdr:rowOff>84996</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35560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95173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1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100233</xdr:rowOff>
    </xdr:from>
    <xdr:to>
      <xdr:col>2</xdr:col>
      <xdr:colOff>692150</xdr:colOff>
      <xdr:row>17</xdr:row>
      <xdr:rowOff>30383</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28575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40560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5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80460</xdr:rowOff>
    </xdr:from>
    <xdr:to>
      <xdr:col>5</xdr:col>
      <xdr:colOff>34925</xdr:colOff>
      <xdr:row>19</xdr:row>
      <xdr:rowOff>10609</xdr:rowOff>
    </xdr:to>
    <xdr:sp macro="" textlink="">
      <xdr:nvSpPr>
        <xdr:cNvPr id="67" name="円/楕円 66">
          <a:extLst>
            <a:ext uri="{FF2B5EF4-FFF2-40B4-BE49-F238E27FC236}">
              <a16:creationId xmlns:a16="http://schemas.microsoft.com/office/drawing/2014/main" id="{00000000-0008-0000-0500-000043000000}"/>
            </a:ext>
          </a:extLst>
        </xdr:cNvPr>
        <xdr:cNvSpPr/>
      </xdr:nvSpPr>
      <xdr:spPr bwMode="auto">
        <a:xfrm>
          <a:off x="5600700" y="321418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52536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69,397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146205</xdr:rowOff>
    </xdr:from>
    <xdr:to>
      <xdr:col>4</xdr:col>
      <xdr:colOff>520700</xdr:colOff>
      <xdr:row>19</xdr:row>
      <xdr:rowOff>76355</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4953000" y="327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61132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6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66,521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32659</xdr:rowOff>
    </xdr:from>
    <xdr:to>
      <xdr:col>3</xdr:col>
      <xdr:colOff>955675</xdr:colOff>
      <xdr:row>19</xdr:row>
      <xdr:rowOff>134259</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254500" y="333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119036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2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63,988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164973</xdr:rowOff>
    </xdr:from>
    <xdr:to>
      <xdr:col>3</xdr:col>
      <xdr:colOff>257175</xdr:colOff>
      <xdr:row>19</xdr:row>
      <xdr:rowOff>95123</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3556000" y="3298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79900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8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65,700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29825</xdr:rowOff>
    </xdr:from>
    <xdr:to>
      <xdr:col>2</xdr:col>
      <xdr:colOff>692150</xdr:colOff>
      <xdr:row>19</xdr:row>
      <xdr:rowOff>131425</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2857500" y="333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116202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78499</xdr:rowOff>
    </xdr:from>
    <xdr:to>
      <xdr:col>4</xdr:col>
      <xdr:colOff>1117600</xdr:colOff>
      <xdr:row>38</xdr:row>
      <xdr:rowOff>57810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3049"/>
          <a:ext cx="0" cy="1522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29887</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4</xdr:col>
      <xdr:colOff>1028700</xdr:colOff>
      <xdr:row>38</xdr:row>
      <xdr:rowOff>57810</xdr:rowOff>
    </xdr:from>
    <xdr:to>
      <xdr:col>5</xdr:col>
      <xdr:colOff>73025</xdr:colOff>
      <xdr:row>38</xdr:row>
      <xdr:rowOff>57810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25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336326</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40,773</a:t>
          </a:r>
          <a:endParaRPr kumimoji="1" lang="ja-JP" altLang="en-US" sz="1000" b="1">
            <a:latin typeface="ＭＳ Ｐゴシック"/>
          </a:endParaRPr>
        </a:p>
      </xdr:txBody>
    </xdr:sp>
    <xdr:clientData/>
  </xdr:oneCellAnchor>
  <xdr:twoCellAnchor>
    <xdr:from>
      <xdr:col>4</xdr:col>
      <xdr:colOff>1028700</xdr:colOff>
      <xdr:row>33</xdr:row>
      <xdr:rowOff>78499</xdr:rowOff>
    </xdr:from>
    <xdr:to>
      <xdr:col>5</xdr:col>
      <xdr:colOff>73025</xdr:colOff>
      <xdr:row>33</xdr:row>
      <xdr:rowOff>78499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207125</xdr:rowOff>
    </xdr:from>
    <xdr:to>
      <xdr:col>4</xdr:col>
      <xdr:colOff>1117600</xdr:colOff>
      <xdr:row>35</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17475"/>
          <a:ext cx="647700" cy="3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321454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31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6477</xdr:rowOff>
    </xdr:from>
    <xdr:to>
      <xdr:col>5</xdr:col>
      <xdr:colOff>34925</xdr:colOff>
      <xdr:row>36</xdr:row>
      <xdr:rowOff>108077</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959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265836</xdr:rowOff>
    </xdr:from>
    <xdr:to>
      <xdr:col>4</xdr:col>
      <xdr:colOff>469900</xdr:colOff>
      <xdr:row>35</xdr:row>
      <xdr:rowOff>207125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533286"/>
          <a:ext cx="698500" cy="284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233438</xdr:rowOff>
    </xdr:from>
    <xdr:to>
      <xdr:col>4</xdr:col>
      <xdr:colOff>520700</xdr:colOff>
      <xdr:row>35</xdr:row>
      <xdr:rowOff>335038</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319815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3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243129</xdr:rowOff>
    </xdr:from>
    <xdr:to>
      <xdr:col>3</xdr:col>
      <xdr:colOff>904875</xdr:colOff>
      <xdr:row>34</xdr:row>
      <xdr:rowOff>265836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510579"/>
          <a:ext cx="698500" cy="22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160401</xdr:rowOff>
    </xdr:from>
    <xdr:to>
      <xdr:col>3</xdr:col>
      <xdr:colOff>955675</xdr:colOff>
      <xdr:row>35</xdr:row>
      <xdr:rowOff>262001</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246778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5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212916</xdr:rowOff>
    </xdr:from>
    <xdr:to>
      <xdr:col>3</xdr:col>
      <xdr:colOff>206375</xdr:colOff>
      <xdr:row>34</xdr:row>
      <xdr:rowOff>243129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80366"/>
          <a:ext cx="698500" cy="30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58255</xdr:rowOff>
    </xdr:from>
    <xdr:to>
      <xdr:col>3</xdr:col>
      <xdr:colOff>257175</xdr:colOff>
      <xdr:row>35</xdr:row>
      <xdr:rowOff>159855</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144632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329527</xdr:rowOff>
    </xdr:from>
    <xdr:to>
      <xdr:col>2</xdr:col>
      <xdr:colOff>692150</xdr:colOff>
      <xdr:row>35</xdr:row>
      <xdr:rowOff>88227</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73004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8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190729</xdr:rowOff>
    </xdr:from>
    <xdr:to>
      <xdr:col>5</xdr:col>
      <xdr:colOff>34925</xdr:colOff>
      <xdr:row>35</xdr:row>
      <xdr:rowOff>292329</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801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35806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4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156325</xdr:rowOff>
    </xdr:from>
    <xdr:to>
      <xdr:col>4</xdr:col>
      <xdr:colOff>520700</xdr:colOff>
      <xdr:row>35</xdr:row>
      <xdr:rowOff>257925</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76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268102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35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19,397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215036</xdr:rowOff>
    </xdr:from>
    <xdr:to>
      <xdr:col>3</xdr:col>
      <xdr:colOff>955675</xdr:colOff>
      <xdr:row>34</xdr:row>
      <xdr:rowOff>316636</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48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326813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26,856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192329</xdr:rowOff>
    </xdr:from>
    <xdr:to>
      <xdr:col>3</xdr:col>
      <xdr:colOff>257175</xdr:colOff>
      <xdr:row>34</xdr:row>
      <xdr:rowOff>293929</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45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304106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2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27,452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162116</xdr:rowOff>
    </xdr:from>
    <xdr:to>
      <xdr:col>2</xdr:col>
      <xdr:colOff>692150</xdr:colOff>
      <xdr:row>34</xdr:row>
      <xdr:rowOff>263716</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429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273893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9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6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6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6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6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6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6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6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6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6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6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6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6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7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7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7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7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7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7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7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7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7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7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7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7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7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7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7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7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7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8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8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8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8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8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8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8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8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8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8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8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8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8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8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8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8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8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8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9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9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9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9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9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9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9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9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9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9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9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9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9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9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9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9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9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9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9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39" customWidth="1"/>
    <col min="12" max="12" width="2.26953125" style="139" customWidth="1"/>
    <col min="13" max="17" width="2.36328125" style="139" customWidth="1"/>
    <col min="18" max="119" width="2.08984375" style="139" customWidth="1"/>
    <col min="120" max="16384" width="0" style="139" hidden="1"/>
  </cols>
  <sheetData>
    <row r="1" spans="1:119" ht="33" customHeight="1" x14ac:dyDescent="0.2">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 thickBot="1" x14ac:dyDescent="0.25">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5">
      <c r="A3" s="138"/>
      <c r="B3" s="559" t="s">
        <v>66</v>
      </c>
      <c r="C3" s="560"/>
      <c r="D3" s="560"/>
      <c r="E3" s="561"/>
      <c r="F3" s="561"/>
      <c r="G3" s="561"/>
      <c r="H3" s="561"/>
      <c r="I3" s="561"/>
      <c r="J3" s="561"/>
      <c r="K3" s="561"/>
      <c r="L3" s="561" t="s">
        <v>67</v>
      </c>
      <c r="M3" s="561"/>
      <c r="N3" s="561"/>
      <c r="O3" s="561"/>
      <c r="P3" s="561"/>
      <c r="Q3" s="561"/>
      <c r="R3" s="564"/>
      <c r="S3" s="564"/>
      <c r="T3" s="564"/>
      <c r="U3" s="564"/>
      <c r="V3" s="565"/>
      <c r="W3" s="457" t="s">
        <v>68</v>
      </c>
      <c r="X3" s="458"/>
      <c r="Y3" s="458"/>
      <c r="Z3" s="458"/>
      <c r="AA3" s="458"/>
      <c r="AB3" s="560"/>
      <c r="AC3" s="564" t="s">
        <v>69</v>
      </c>
      <c r="AD3" s="458"/>
      <c r="AE3" s="458"/>
      <c r="AF3" s="458"/>
      <c r="AG3" s="458"/>
      <c r="AH3" s="458"/>
      <c r="AI3" s="458"/>
      <c r="AJ3" s="458"/>
      <c r="AK3" s="458"/>
      <c r="AL3" s="526"/>
      <c r="AM3" s="457" t="s">
        <v>70</v>
      </c>
      <c r="AN3" s="458"/>
      <c r="AO3" s="458"/>
      <c r="AP3" s="458"/>
      <c r="AQ3" s="458"/>
      <c r="AR3" s="458"/>
      <c r="AS3" s="458"/>
      <c r="AT3" s="458"/>
      <c r="AU3" s="458"/>
      <c r="AV3" s="458"/>
      <c r="AW3" s="458"/>
      <c r="AX3" s="526"/>
      <c r="AY3" s="518" t="s">
        <v>1</v>
      </c>
      <c r="AZ3" s="519"/>
      <c r="BA3" s="519"/>
      <c r="BB3" s="519"/>
      <c r="BC3" s="519"/>
      <c r="BD3" s="519"/>
      <c r="BE3" s="519"/>
      <c r="BF3" s="519"/>
      <c r="BG3" s="519"/>
      <c r="BH3" s="519"/>
      <c r="BI3" s="519"/>
      <c r="BJ3" s="519"/>
      <c r="BK3" s="519"/>
      <c r="BL3" s="519"/>
      <c r="BM3" s="568"/>
      <c r="BN3" s="457" t="s">
        <v>71</v>
      </c>
      <c r="BO3" s="458"/>
      <c r="BP3" s="458"/>
      <c r="BQ3" s="458"/>
      <c r="BR3" s="458"/>
      <c r="BS3" s="458"/>
      <c r="BT3" s="458"/>
      <c r="BU3" s="526"/>
      <c r="BV3" s="457" t="s">
        <v>72</v>
      </c>
      <c r="BW3" s="458"/>
      <c r="BX3" s="458"/>
      <c r="BY3" s="458"/>
      <c r="BZ3" s="458"/>
      <c r="CA3" s="458"/>
      <c r="CB3" s="458"/>
      <c r="CC3" s="526"/>
      <c r="CD3" s="518" t="s">
        <v>1</v>
      </c>
      <c r="CE3" s="519"/>
      <c r="CF3" s="519"/>
      <c r="CG3" s="519"/>
      <c r="CH3" s="519"/>
      <c r="CI3" s="519"/>
      <c r="CJ3" s="519"/>
      <c r="CK3" s="519"/>
      <c r="CL3" s="519"/>
      <c r="CM3" s="519"/>
      <c r="CN3" s="519"/>
      <c r="CO3" s="519"/>
      <c r="CP3" s="519"/>
      <c r="CQ3" s="519"/>
      <c r="CR3" s="519"/>
      <c r="CS3" s="568"/>
      <c r="CT3" s="457" t="s">
        <v>73</v>
      </c>
      <c r="CU3" s="458"/>
      <c r="CV3" s="458"/>
      <c r="CW3" s="458"/>
      <c r="CX3" s="458"/>
      <c r="CY3" s="458"/>
      <c r="CZ3" s="458"/>
      <c r="DA3" s="526"/>
      <c r="DB3" s="457" t="s">
        <v>74</v>
      </c>
      <c r="DC3" s="458"/>
      <c r="DD3" s="458"/>
      <c r="DE3" s="458"/>
      <c r="DF3" s="458"/>
      <c r="DG3" s="458"/>
      <c r="DH3" s="458"/>
      <c r="DI3" s="526"/>
      <c r="DJ3" s="137"/>
      <c r="DK3" s="137"/>
      <c r="DL3" s="137"/>
      <c r="DM3" s="137"/>
      <c r="DN3" s="137"/>
      <c r="DO3" s="137"/>
    </row>
    <row r="4" spans="1:119" ht="18.75" customHeight="1" x14ac:dyDescent="0.2">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90"/>
      <c r="AN4" s="410"/>
      <c r="AO4" s="410"/>
      <c r="AP4" s="410"/>
      <c r="AQ4" s="410"/>
      <c r="AR4" s="410"/>
      <c r="AS4" s="410"/>
      <c r="AT4" s="410"/>
      <c r="AU4" s="410"/>
      <c r="AV4" s="410"/>
      <c r="AW4" s="410"/>
      <c r="AX4" s="567"/>
      <c r="AY4" s="384" t="s">
        <v>75</v>
      </c>
      <c r="AZ4" s="385"/>
      <c r="BA4" s="385"/>
      <c r="BB4" s="385"/>
      <c r="BC4" s="385"/>
      <c r="BD4" s="385"/>
      <c r="BE4" s="385"/>
      <c r="BF4" s="385"/>
      <c r="BG4" s="385"/>
      <c r="BH4" s="385"/>
      <c r="BI4" s="385"/>
      <c r="BJ4" s="385"/>
      <c r="BK4" s="385"/>
      <c r="BL4" s="385"/>
      <c r="BM4" s="386"/>
      <c r="BN4" s="387">
        <v>10951259</v>
      </c>
      <c r="BO4" s="388"/>
      <c r="BP4" s="388"/>
      <c r="BQ4" s="388"/>
      <c r="BR4" s="388"/>
      <c r="BS4" s="388"/>
      <c r="BT4" s="388"/>
      <c r="BU4" s="389"/>
      <c r="BV4" s="387">
        <v>17467007</v>
      </c>
      <c r="BW4" s="388"/>
      <c r="BX4" s="388"/>
      <c r="BY4" s="388"/>
      <c r="BZ4" s="388"/>
      <c r="CA4" s="388"/>
      <c r="CB4" s="388"/>
      <c r="CC4" s="389"/>
      <c r="CD4" s="552" t="s">
        <v>76</v>
      </c>
      <c r="CE4" s="553"/>
      <c r="CF4" s="553"/>
      <c r="CG4" s="553"/>
      <c r="CH4" s="553"/>
      <c r="CI4" s="553"/>
      <c r="CJ4" s="553"/>
      <c r="CK4" s="553"/>
      <c r="CL4" s="553"/>
      <c r="CM4" s="553"/>
      <c r="CN4" s="553"/>
      <c r="CO4" s="553"/>
      <c r="CP4" s="553"/>
      <c r="CQ4" s="553"/>
      <c r="CR4" s="553"/>
      <c r="CS4" s="554"/>
      <c r="CT4" s="555">
        <v>6.6</v>
      </c>
      <c r="CU4" s="556"/>
      <c r="CV4" s="556"/>
      <c r="CW4" s="556"/>
      <c r="CX4" s="556"/>
      <c r="CY4" s="556"/>
      <c r="CZ4" s="556"/>
      <c r="DA4" s="557"/>
      <c r="DB4" s="555">
        <v>6.5</v>
      </c>
      <c r="DC4" s="556"/>
      <c r="DD4" s="556"/>
      <c r="DE4" s="556"/>
      <c r="DF4" s="556"/>
      <c r="DG4" s="556"/>
      <c r="DH4" s="556"/>
      <c r="DI4" s="557"/>
      <c r="DJ4" s="137"/>
      <c r="DK4" s="137"/>
      <c r="DL4" s="137"/>
      <c r="DM4" s="137"/>
      <c r="DN4" s="137"/>
      <c r="DO4" s="137"/>
    </row>
    <row r="5" spans="1:119" ht="18.75" customHeight="1" x14ac:dyDescent="0.2">
      <c r="A5" s="138"/>
      <c r="B5" s="562"/>
      <c r="C5" s="411"/>
      <c r="D5" s="411"/>
      <c r="E5" s="563"/>
      <c r="F5" s="563"/>
      <c r="G5" s="563"/>
      <c r="H5" s="563"/>
      <c r="I5" s="563"/>
      <c r="J5" s="563"/>
      <c r="K5" s="563"/>
      <c r="L5" s="563"/>
      <c r="M5" s="563"/>
      <c r="N5" s="563"/>
      <c r="O5" s="563"/>
      <c r="P5" s="563"/>
      <c r="Q5" s="563"/>
      <c r="R5" s="409"/>
      <c r="S5" s="409"/>
      <c r="T5" s="409"/>
      <c r="U5" s="409"/>
      <c r="V5" s="566"/>
      <c r="W5" s="490"/>
      <c r="X5" s="410"/>
      <c r="Y5" s="410"/>
      <c r="Z5" s="410"/>
      <c r="AA5" s="410"/>
      <c r="AB5" s="411"/>
      <c r="AC5" s="409"/>
      <c r="AD5" s="410"/>
      <c r="AE5" s="410"/>
      <c r="AF5" s="410"/>
      <c r="AG5" s="410"/>
      <c r="AH5" s="410"/>
      <c r="AI5" s="410"/>
      <c r="AJ5" s="410"/>
      <c r="AK5" s="410"/>
      <c r="AL5" s="567"/>
      <c r="AM5" s="461" t="s">
        <v>77</v>
      </c>
      <c r="AN5" s="366"/>
      <c r="AO5" s="366"/>
      <c r="AP5" s="366"/>
      <c r="AQ5" s="366"/>
      <c r="AR5" s="366"/>
      <c r="AS5" s="366"/>
      <c r="AT5" s="367"/>
      <c r="AU5" s="443" t="s">
        <v>78</v>
      </c>
      <c r="AV5" s="444"/>
      <c r="AW5" s="444"/>
      <c r="AX5" s="444"/>
      <c r="AY5" s="372" t="s">
        <v>79</v>
      </c>
      <c r="AZ5" s="373"/>
      <c r="BA5" s="373"/>
      <c r="BB5" s="373"/>
      <c r="BC5" s="373"/>
      <c r="BD5" s="373"/>
      <c r="BE5" s="373"/>
      <c r="BF5" s="373"/>
      <c r="BG5" s="373"/>
      <c r="BH5" s="373"/>
      <c r="BI5" s="373"/>
      <c r="BJ5" s="373"/>
      <c r="BK5" s="373"/>
      <c r="BL5" s="373"/>
      <c r="BM5" s="374"/>
      <c r="BN5" s="392">
        <v>10466503</v>
      </c>
      <c r="BO5" s="393"/>
      <c r="BP5" s="393"/>
      <c r="BQ5" s="393"/>
      <c r="BR5" s="393"/>
      <c r="BS5" s="393"/>
      <c r="BT5" s="393"/>
      <c r="BU5" s="394"/>
      <c r="BV5" s="392">
        <v>17046455</v>
      </c>
      <c r="BW5" s="393"/>
      <c r="BX5" s="393"/>
      <c r="BY5" s="393"/>
      <c r="BZ5" s="393"/>
      <c r="CA5" s="393"/>
      <c r="CB5" s="393"/>
      <c r="CC5" s="394"/>
      <c r="CD5" s="401" t="s">
        <v>80</v>
      </c>
      <c r="CE5" s="402"/>
      <c r="CF5" s="402"/>
      <c r="CG5" s="402"/>
      <c r="CH5" s="402"/>
      <c r="CI5" s="402"/>
      <c r="CJ5" s="402"/>
      <c r="CK5" s="402"/>
      <c r="CL5" s="402"/>
      <c r="CM5" s="402"/>
      <c r="CN5" s="402"/>
      <c r="CO5" s="402"/>
      <c r="CP5" s="402"/>
      <c r="CQ5" s="402"/>
      <c r="CR5" s="402"/>
      <c r="CS5" s="403"/>
      <c r="CT5" s="362">
        <v>85.8</v>
      </c>
      <c r="CU5" s="363"/>
      <c r="CV5" s="363"/>
      <c r="CW5" s="363"/>
      <c r="CX5" s="363"/>
      <c r="CY5" s="363"/>
      <c r="CZ5" s="363"/>
      <c r="DA5" s="364"/>
      <c r="DB5" s="362">
        <v>84.5</v>
      </c>
      <c r="DC5" s="363"/>
      <c r="DD5" s="363"/>
      <c r="DE5" s="363"/>
      <c r="DF5" s="363"/>
      <c r="DG5" s="363"/>
      <c r="DH5" s="363"/>
      <c r="DI5" s="364"/>
      <c r="DJ5" s="137"/>
      <c r="DK5" s="137"/>
      <c r="DL5" s="137"/>
      <c r="DM5" s="137"/>
      <c r="DN5" s="137"/>
      <c r="DO5" s="137"/>
    </row>
    <row r="6" spans="1:119" ht="18.75" customHeight="1" x14ac:dyDescent="0.2">
      <c r="A6" s="138"/>
      <c r="B6" s="532" t="s">
        <v>81</v>
      </c>
      <c r="C6" s="408"/>
      <c r="D6" s="408"/>
      <c r="E6" s="533"/>
      <c r="F6" s="533"/>
      <c r="G6" s="533"/>
      <c r="H6" s="533"/>
      <c r="I6" s="533"/>
      <c r="J6" s="533"/>
      <c r="K6" s="533"/>
      <c r="L6" s="533" t="s">
        <v>82</v>
      </c>
      <c r="M6" s="533"/>
      <c r="N6" s="533"/>
      <c r="O6" s="533"/>
      <c r="P6" s="533"/>
      <c r="Q6" s="533"/>
      <c r="R6" s="435"/>
      <c r="S6" s="435"/>
      <c r="T6" s="435"/>
      <c r="U6" s="435"/>
      <c r="V6" s="539"/>
      <c r="W6" s="472" t="s">
        <v>83</v>
      </c>
      <c r="X6" s="407"/>
      <c r="Y6" s="407"/>
      <c r="Z6" s="407"/>
      <c r="AA6" s="407"/>
      <c r="AB6" s="408"/>
      <c r="AC6" s="544" t="s">
        <v>84</v>
      </c>
      <c r="AD6" s="545"/>
      <c r="AE6" s="545"/>
      <c r="AF6" s="545"/>
      <c r="AG6" s="545"/>
      <c r="AH6" s="545"/>
      <c r="AI6" s="545"/>
      <c r="AJ6" s="545"/>
      <c r="AK6" s="545"/>
      <c r="AL6" s="546"/>
      <c r="AM6" s="461" t="s">
        <v>85</v>
      </c>
      <c r="AN6" s="366"/>
      <c r="AO6" s="366"/>
      <c r="AP6" s="366"/>
      <c r="AQ6" s="366"/>
      <c r="AR6" s="366"/>
      <c r="AS6" s="366"/>
      <c r="AT6" s="367"/>
      <c r="AU6" s="443" t="s">
        <v>78</v>
      </c>
      <c r="AV6" s="444"/>
      <c r="AW6" s="444"/>
      <c r="AX6" s="444"/>
      <c r="AY6" s="372" t="s">
        <v>86</v>
      </c>
      <c r="AZ6" s="373"/>
      <c r="BA6" s="373"/>
      <c r="BB6" s="373"/>
      <c r="BC6" s="373"/>
      <c r="BD6" s="373"/>
      <c r="BE6" s="373"/>
      <c r="BF6" s="373"/>
      <c r="BG6" s="373"/>
      <c r="BH6" s="373"/>
      <c r="BI6" s="373"/>
      <c r="BJ6" s="373"/>
      <c r="BK6" s="373"/>
      <c r="BL6" s="373"/>
      <c r="BM6" s="374"/>
      <c r="BN6" s="392">
        <v>484756</v>
      </c>
      <c r="BO6" s="393"/>
      <c r="BP6" s="393"/>
      <c r="BQ6" s="393"/>
      <c r="BR6" s="393"/>
      <c r="BS6" s="393"/>
      <c r="BT6" s="393"/>
      <c r="BU6" s="394"/>
      <c r="BV6" s="392">
        <v>420552</v>
      </c>
      <c r="BW6" s="393"/>
      <c r="BX6" s="393"/>
      <c r="BY6" s="393"/>
      <c r="BZ6" s="393"/>
      <c r="CA6" s="393"/>
      <c r="CB6" s="393"/>
      <c r="CC6" s="394"/>
      <c r="CD6" s="401" t="s">
        <v>87</v>
      </c>
      <c r="CE6" s="402"/>
      <c r="CF6" s="402"/>
      <c r="CG6" s="402"/>
      <c r="CH6" s="402"/>
      <c r="CI6" s="402"/>
      <c r="CJ6" s="402"/>
      <c r="CK6" s="402"/>
      <c r="CL6" s="402"/>
      <c r="CM6" s="402"/>
      <c r="CN6" s="402"/>
      <c r="CO6" s="402"/>
      <c r="CP6" s="402"/>
      <c r="CQ6" s="402"/>
      <c r="CR6" s="402"/>
      <c r="CS6" s="403"/>
      <c r="CT6" s="529">
        <v>92.4</v>
      </c>
      <c r="CU6" s="530"/>
      <c r="CV6" s="530"/>
      <c r="CW6" s="530"/>
      <c r="CX6" s="530"/>
      <c r="CY6" s="530"/>
      <c r="CZ6" s="530"/>
      <c r="DA6" s="531"/>
      <c r="DB6" s="529">
        <v>90</v>
      </c>
      <c r="DC6" s="530"/>
      <c r="DD6" s="530"/>
      <c r="DE6" s="530"/>
      <c r="DF6" s="530"/>
      <c r="DG6" s="530"/>
      <c r="DH6" s="530"/>
      <c r="DI6" s="531"/>
      <c r="DJ6" s="137"/>
      <c r="DK6" s="137"/>
      <c r="DL6" s="137"/>
      <c r="DM6" s="137"/>
      <c r="DN6" s="137"/>
      <c r="DO6" s="137"/>
    </row>
    <row r="7" spans="1:119" ht="18.75" customHeight="1" x14ac:dyDescent="0.2">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61" t="s">
        <v>88</v>
      </c>
      <c r="AN7" s="366"/>
      <c r="AO7" s="366"/>
      <c r="AP7" s="366"/>
      <c r="AQ7" s="366"/>
      <c r="AR7" s="366"/>
      <c r="AS7" s="366"/>
      <c r="AT7" s="367"/>
      <c r="AU7" s="443" t="s">
        <v>89</v>
      </c>
      <c r="AV7" s="444"/>
      <c r="AW7" s="444"/>
      <c r="AX7" s="444"/>
      <c r="AY7" s="372" t="s">
        <v>90</v>
      </c>
      <c r="AZ7" s="373"/>
      <c r="BA7" s="373"/>
      <c r="BB7" s="373"/>
      <c r="BC7" s="373"/>
      <c r="BD7" s="373"/>
      <c r="BE7" s="373"/>
      <c r="BF7" s="373"/>
      <c r="BG7" s="373"/>
      <c r="BH7" s="373"/>
      <c r="BI7" s="373"/>
      <c r="BJ7" s="373"/>
      <c r="BK7" s="373"/>
      <c r="BL7" s="373"/>
      <c r="BM7" s="374"/>
      <c r="BN7" s="392">
        <v>73762</v>
      </c>
      <c r="BO7" s="393"/>
      <c r="BP7" s="393"/>
      <c r="BQ7" s="393"/>
      <c r="BR7" s="393"/>
      <c r="BS7" s="393"/>
      <c r="BT7" s="393"/>
      <c r="BU7" s="394"/>
      <c r="BV7" s="392">
        <v>8730</v>
      </c>
      <c r="BW7" s="393"/>
      <c r="BX7" s="393"/>
      <c r="BY7" s="393"/>
      <c r="BZ7" s="393"/>
      <c r="CA7" s="393"/>
      <c r="CB7" s="393"/>
      <c r="CC7" s="394"/>
      <c r="CD7" s="401" t="s">
        <v>91</v>
      </c>
      <c r="CE7" s="402"/>
      <c r="CF7" s="402"/>
      <c r="CG7" s="402"/>
      <c r="CH7" s="402"/>
      <c r="CI7" s="402"/>
      <c r="CJ7" s="402"/>
      <c r="CK7" s="402"/>
      <c r="CL7" s="402"/>
      <c r="CM7" s="402"/>
      <c r="CN7" s="402"/>
      <c r="CO7" s="402"/>
      <c r="CP7" s="402"/>
      <c r="CQ7" s="402"/>
      <c r="CR7" s="402"/>
      <c r="CS7" s="403"/>
      <c r="CT7" s="392">
        <v>6236538</v>
      </c>
      <c r="CU7" s="393"/>
      <c r="CV7" s="393"/>
      <c r="CW7" s="393"/>
      <c r="CX7" s="393"/>
      <c r="CY7" s="393"/>
      <c r="CZ7" s="393"/>
      <c r="DA7" s="394"/>
      <c r="DB7" s="392">
        <v>6364304</v>
      </c>
      <c r="DC7" s="393"/>
      <c r="DD7" s="393"/>
      <c r="DE7" s="393"/>
      <c r="DF7" s="393"/>
      <c r="DG7" s="393"/>
      <c r="DH7" s="393"/>
      <c r="DI7" s="394"/>
      <c r="DJ7" s="137"/>
      <c r="DK7" s="137"/>
      <c r="DL7" s="137"/>
      <c r="DM7" s="137"/>
      <c r="DN7" s="137"/>
      <c r="DO7" s="137"/>
    </row>
    <row r="8" spans="1:119" ht="18.75" customHeight="1" thickBot="1" x14ac:dyDescent="0.25">
      <c r="A8" s="138"/>
      <c r="B8" s="537"/>
      <c r="C8" s="473"/>
      <c r="D8" s="473"/>
      <c r="E8" s="538"/>
      <c r="F8" s="538"/>
      <c r="G8" s="538"/>
      <c r="H8" s="538"/>
      <c r="I8" s="538"/>
      <c r="J8" s="538"/>
      <c r="K8" s="538"/>
      <c r="L8" s="538"/>
      <c r="M8" s="538"/>
      <c r="N8" s="538"/>
      <c r="O8" s="538"/>
      <c r="P8" s="538"/>
      <c r="Q8" s="538"/>
      <c r="R8" s="542"/>
      <c r="S8" s="542"/>
      <c r="T8" s="542"/>
      <c r="U8" s="542"/>
      <c r="V8" s="543"/>
      <c r="W8" s="459"/>
      <c r="X8" s="460"/>
      <c r="Y8" s="460"/>
      <c r="Z8" s="460"/>
      <c r="AA8" s="460"/>
      <c r="AB8" s="473"/>
      <c r="AC8" s="549"/>
      <c r="AD8" s="550"/>
      <c r="AE8" s="550"/>
      <c r="AF8" s="550"/>
      <c r="AG8" s="550"/>
      <c r="AH8" s="550"/>
      <c r="AI8" s="550"/>
      <c r="AJ8" s="550"/>
      <c r="AK8" s="550"/>
      <c r="AL8" s="551"/>
      <c r="AM8" s="461" t="s">
        <v>92</v>
      </c>
      <c r="AN8" s="366"/>
      <c r="AO8" s="366"/>
      <c r="AP8" s="366"/>
      <c r="AQ8" s="366"/>
      <c r="AR8" s="366"/>
      <c r="AS8" s="366"/>
      <c r="AT8" s="367"/>
      <c r="AU8" s="443" t="s">
        <v>93</v>
      </c>
      <c r="AV8" s="444"/>
      <c r="AW8" s="444"/>
      <c r="AX8" s="444"/>
      <c r="AY8" s="372" t="s">
        <v>94</v>
      </c>
      <c r="AZ8" s="373"/>
      <c r="BA8" s="373"/>
      <c r="BB8" s="373"/>
      <c r="BC8" s="373"/>
      <c r="BD8" s="373"/>
      <c r="BE8" s="373"/>
      <c r="BF8" s="373"/>
      <c r="BG8" s="373"/>
      <c r="BH8" s="373"/>
      <c r="BI8" s="373"/>
      <c r="BJ8" s="373"/>
      <c r="BK8" s="373"/>
      <c r="BL8" s="373"/>
      <c r="BM8" s="374"/>
      <c r="BN8" s="392">
        <v>410994</v>
      </c>
      <c r="BO8" s="393"/>
      <c r="BP8" s="393"/>
      <c r="BQ8" s="393"/>
      <c r="BR8" s="393"/>
      <c r="BS8" s="393"/>
      <c r="BT8" s="393"/>
      <c r="BU8" s="394"/>
      <c r="BV8" s="392">
        <v>411822</v>
      </c>
      <c r="BW8" s="393"/>
      <c r="BX8" s="393"/>
      <c r="BY8" s="393"/>
      <c r="BZ8" s="393"/>
      <c r="CA8" s="393"/>
      <c r="CB8" s="393"/>
      <c r="CC8" s="394"/>
      <c r="CD8" s="401" t="s">
        <v>95</v>
      </c>
      <c r="CE8" s="402"/>
      <c r="CF8" s="402"/>
      <c r="CG8" s="402"/>
      <c r="CH8" s="402"/>
      <c r="CI8" s="402"/>
      <c r="CJ8" s="402"/>
      <c r="CK8" s="402"/>
      <c r="CL8" s="402"/>
      <c r="CM8" s="402"/>
      <c r="CN8" s="402"/>
      <c r="CO8" s="402"/>
      <c r="CP8" s="402"/>
      <c r="CQ8" s="402"/>
      <c r="CR8" s="402"/>
      <c r="CS8" s="403"/>
      <c r="CT8" s="494">
        <v>0.96</v>
      </c>
      <c r="CU8" s="495"/>
      <c r="CV8" s="495"/>
      <c r="CW8" s="495"/>
      <c r="CX8" s="495"/>
      <c r="CY8" s="495"/>
      <c r="CZ8" s="495"/>
      <c r="DA8" s="496"/>
      <c r="DB8" s="494">
        <v>0.96</v>
      </c>
      <c r="DC8" s="495"/>
      <c r="DD8" s="495"/>
      <c r="DE8" s="495"/>
      <c r="DF8" s="495"/>
      <c r="DG8" s="495"/>
      <c r="DH8" s="495"/>
      <c r="DI8" s="496"/>
      <c r="DJ8" s="137"/>
      <c r="DK8" s="137"/>
      <c r="DL8" s="137"/>
      <c r="DM8" s="137"/>
      <c r="DN8" s="137"/>
      <c r="DO8" s="137"/>
    </row>
    <row r="9" spans="1:119" ht="18.75" customHeight="1" thickBot="1" x14ac:dyDescent="0.25">
      <c r="A9" s="138"/>
      <c r="B9" s="518" t="s">
        <v>96</v>
      </c>
      <c r="C9" s="519"/>
      <c r="D9" s="519"/>
      <c r="E9" s="519"/>
      <c r="F9" s="519"/>
      <c r="G9" s="519"/>
      <c r="H9" s="519"/>
      <c r="I9" s="519"/>
      <c r="J9" s="519"/>
      <c r="K9" s="446"/>
      <c r="L9" s="520" t="s">
        <v>97</v>
      </c>
      <c r="M9" s="521"/>
      <c r="N9" s="521"/>
      <c r="O9" s="521"/>
      <c r="P9" s="521"/>
      <c r="Q9" s="522"/>
      <c r="R9" s="523">
        <v>29815</v>
      </c>
      <c r="S9" s="524"/>
      <c r="T9" s="524"/>
      <c r="U9" s="524"/>
      <c r="V9" s="525"/>
      <c r="W9" s="457" t="s">
        <v>98</v>
      </c>
      <c r="X9" s="458"/>
      <c r="Y9" s="458"/>
      <c r="Z9" s="458"/>
      <c r="AA9" s="458"/>
      <c r="AB9" s="458"/>
      <c r="AC9" s="458"/>
      <c r="AD9" s="458"/>
      <c r="AE9" s="458"/>
      <c r="AF9" s="458"/>
      <c r="AG9" s="458"/>
      <c r="AH9" s="458"/>
      <c r="AI9" s="458"/>
      <c r="AJ9" s="458"/>
      <c r="AK9" s="458"/>
      <c r="AL9" s="526"/>
      <c r="AM9" s="461" t="s">
        <v>99</v>
      </c>
      <c r="AN9" s="366"/>
      <c r="AO9" s="366"/>
      <c r="AP9" s="366"/>
      <c r="AQ9" s="366"/>
      <c r="AR9" s="366"/>
      <c r="AS9" s="366"/>
      <c r="AT9" s="367"/>
      <c r="AU9" s="443" t="s">
        <v>100</v>
      </c>
      <c r="AV9" s="444"/>
      <c r="AW9" s="444"/>
      <c r="AX9" s="444"/>
      <c r="AY9" s="372" t="s">
        <v>101</v>
      </c>
      <c r="AZ9" s="373"/>
      <c r="BA9" s="373"/>
      <c r="BB9" s="373"/>
      <c r="BC9" s="373"/>
      <c r="BD9" s="373"/>
      <c r="BE9" s="373"/>
      <c r="BF9" s="373"/>
      <c r="BG9" s="373"/>
      <c r="BH9" s="373"/>
      <c r="BI9" s="373"/>
      <c r="BJ9" s="373"/>
      <c r="BK9" s="373"/>
      <c r="BL9" s="373"/>
      <c r="BM9" s="374"/>
      <c r="BN9" s="392">
        <v>-828</v>
      </c>
      <c r="BO9" s="393"/>
      <c r="BP9" s="393"/>
      <c r="BQ9" s="393"/>
      <c r="BR9" s="393"/>
      <c r="BS9" s="393"/>
      <c r="BT9" s="393"/>
      <c r="BU9" s="394"/>
      <c r="BV9" s="392">
        <v>-70773</v>
      </c>
      <c r="BW9" s="393"/>
      <c r="BX9" s="393"/>
      <c r="BY9" s="393"/>
      <c r="BZ9" s="393"/>
      <c r="CA9" s="393"/>
      <c r="CB9" s="393"/>
      <c r="CC9" s="394"/>
      <c r="CD9" s="401" t="s">
        <v>102</v>
      </c>
      <c r="CE9" s="402"/>
      <c r="CF9" s="402"/>
      <c r="CG9" s="402"/>
      <c r="CH9" s="402"/>
      <c r="CI9" s="402"/>
      <c r="CJ9" s="402"/>
      <c r="CK9" s="402"/>
      <c r="CL9" s="402"/>
      <c r="CM9" s="402"/>
      <c r="CN9" s="402"/>
      <c r="CO9" s="402"/>
      <c r="CP9" s="402"/>
      <c r="CQ9" s="402"/>
      <c r="CR9" s="402"/>
      <c r="CS9" s="403"/>
      <c r="CT9" s="362">
        <v>10.3</v>
      </c>
      <c r="CU9" s="363"/>
      <c r="CV9" s="363"/>
      <c r="CW9" s="363"/>
      <c r="CX9" s="363"/>
      <c r="CY9" s="363"/>
      <c r="CZ9" s="363"/>
      <c r="DA9" s="364"/>
      <c r="DB9" s="362">
        <v>9</v>
      </c>
      <c r="DC9" s="363"/>
      <c r="DD9" s="363"/>
      <c r="DE9" s="363"/>
      <c r="DF9" s="363"/>
      <c r="DG9" s="363"/>
      <c r="DH9" s="363"/>
      <c r="DI9" s="364"/>
      <c r="DJ9" s="137"/>
      <c r="DK9" s="137"/>
      <c r="DL9" s="137"/>
      <c r="DM9" s="137"/>
      <c r="DN9" s="137"/>
      <c r="DO9" s="137"/>
    </row>
    <row r="10" spans="1:119" ht="18.75" customHeight="1" thickBot="1" x14ac:dyDescent="0.25">
      <c r="A10" s="138"/>
      <c r="B10" s="518"/>
      <c r="C10" s="519"/>
      <c r="D10" s="519"/>
      <c r="E10" s="519"/>
      <c r="F10" s="519"/>
      <c r="G10" s="519"/>
      <c r="H10" s="519"/>
      <c r="I10" s="519"/>
      <c r="J10" s="519"/>
      <c r="K10" s="446"/>
      <c r="L10" s="365" t="s">
        <v>103</v>
      </c>
      <c r="M10" s="366"/>
      <c r="N10" s="366"/>
      <c r="O10" s="366"/>
      <c r="P10" s="366"/>
      <c r="Q10" s="367"/>
      <c r="R10" s="368">
        <v>28648</v>
      </c>
      <c r="S10" s="369"/>
      <c r="T10" s="369"/>
      <c r="U10" s="369"/>
      <c r="V10" s="371"/>
      <c r="W10" s="527"/>
      <c r="X10" s="345"/>
      <c r="Y10" s="345"/>
      <c r="Z10" s="345"/>
      <c r="AA10" s="345"/>
      <c r="AB10" s="345"/>
      <c r="AC10" s="345"/>
      <c r="AD10" s="345"/>
      <c r="AE10" s="345"/>
      <c r="AF10" s="345"/>
      <c r="AG10" s="345"/>
      <c r="AH10" s="345"/>
      <c r="AI10" s="345"/>
      <c r="AJ10" s="345"/>
      <c r="AK10" s="345"/>
      <c r="AL10" s="528"/>
      <c r="AM10" s="461" t="s">
        <v>104</v>
      </c>
      <c r="AN10" s="366"/>
      <c r="AO10" s="366"/>
      <c r="AP10" s="366"/>
      <c r="AQ10" s="366"/>
      <c r="AR10" s="366"/>
      <c r="AS10" s="366"/>
      <c r="AT10" s="367"/>
      <c r="AU10" s="443" t="s">
        <v>105</v>
      </c>
      <c r="AV10" s="444"/>
      <c r="AW10" s="444"/>
      <c r="AX10" s="444"/>
      <c r="AY10" s="372" t="s">
        <v>106</v>
      </c>
      <c r="AZ10" s="373"/>
      <c r="BA10" s="373"/>
      <c r="BB10" s="373"/>
      <c r="BC10" s="373"/>
      <c r="BD10" s="373"/>
      <c r="BE10" s="373"/>
      <c r="BF10" s="373"/>
      <c r="BG10" s="373"/>
      <c r="BH10" s="373"/>
      <c r="BI10" s="373"/>
      <c r="BJ10" s="373"/>
      <c r="BK10" s="373"/>
      <c r="BL10" s="373"/>
      <c r="BM10" s="374"/>
      <c r="BN10" s="392">
        <v>1034026</v>
      </c>
      <c r="BO10" s="393"/>
      <c r="BP10" s="393"/>
      <c r="BQ10" s="393"/>
      <c r="BR10" s="393"/>
      <c r="BS10" s="393"/>
      <c r="BT10" s="393"/>
      <c r="BU10" s="394"/>
      <c r="BV10" s="392">
        <v>775104</v>
      </c>
      <c r="BW10" s="393"/>
      <c r="BX10" s="393"/>
      <c r="BY10" s="393"/>
      <c r="BZ10" s="393"/>
      <c r="CA10" s="393"/>
      <c r="CB10" s="393"/>
      <c r="CC10" s="394"/>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5">
      <c r="A11" s="138"/>
      <c r="B11" s="518"/>
      <c r="C11" s="519"/>
      <c r="D11" s="519"/>
      <c r="E11" s="519"/>
      <c r="F11" s="519"/>
      <c r="G11" s="519"/>
      <c r="H11" s="519"/>
      <c r="I11" s="519"/>
      <c r="J11" s="519"/>
      <c r="K11" s="446"/>
      <c r="L11" s="347" t="s">
        <v>108</v>
      </c>
      <c r="M11" s="348"/>
      <c r="N11" s="348"/>
      <c r="O11" s="348"/>
      <c r="P11" s="348"/>
      <c r="Q11" s="349"/>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61" t="s">
        <v>110</v>
      </c>
      <c r="AN11" s="366"/>
      <c r="AO11" s="366"/>
      <c r="AP11" s="366"/>
      <c r="AQ11" s="366"/>
      <c r="AR11" s="366"/>
      <c r="AS11" s="366"/>
      <c r="AT11" s="367"/>
      <c r="AU11" s="443" t="s">
        <v>111</v>
      </c>
      <c r="AV11" s="444"/>
      <c r="AW11" s="444"/>
      <c r="AX11" s="444"/>
      <c r="AY11" s="372" t="s">
        <v>112</v>
      </c>
      <c r="AZ11" s="373"/>
      <c r="BA11" s="373"/>
      <c r="BB11" s="373"/>
      <c r="BC11" s="373"/>
      <c r="BD11" s="373"/>
      <c r="BE11" s="373"/>
      <c r="BF11" s="373"/>
      <c r="BG11" s="373"/>
      <c r="BH11" s="373"/>
      <c r="BI11" s="373"/>
      <c r="BJ11" s="373"/>
      <c r="BK11" s="373"/>
      <c r="BL11" s="373"/>
      <c r="BM11" s="374"/>
      <c r="BN11" s="392" t="s">
        <v>113</v>
      </c>
      <c r="BO11" s="393"/>
      <c r="BP11" s="393"/>
      <c r="BQ11" s="393"/>
      <c r="BR11" s="393"/>
      <c r="BS11" s="393"/>
      <c r="BT11" s="393"/>
      <c r="BU11" s="394"/>
      <c r="BV11" s="392" t="s">
        <v>113</v>
      </c>
      <c r="BW11" s="393"/>
      <c r="BX11" s="393"/>
      <c r="BY11" s="393"/>
      <c r="BZ11" s="393"/>
      <c r="CA11" s="393"/>
      <c r="CB11" s="393"/>
      <c r="CC11" s="394"/>
      <c r="CD11" s="401" t="s">
        <v>114</v>
      </c>
      <c r="CE11" s="402"/>
      <c r="CF11" s="402"/>
      <c r="CG11" s="402"/>
      <c r="CH11" s="402"/>
      <c r="CI11" s="402"/>
      <c r="CJ11" s="402"/>
      <c r="CK11" s="402"/>
      <c r="CL11" s="402"/>
      <c r="CM11" s="402"/>
      <c r="CN11" s="402"/>
      <c r="CO11" s="402"/>
      <c r="CP11" s="402"/>
      <c r="CQ11" s="402"/>
      <c r="CR11" s="402"/>
      <c r="CS11" s="403"/>
      <c r="CT11" s="494" t="s">
        <v>113</v>
      </c>
      <c r="CU11" s="495"/>
      <c r="CV11" s="495"/>
      <c r="CW11" s="495"/>
      <c r="CX11" s="495"/>
      <c r="CY11" s="495"/>
      <c r="CZ11" s="495"/>
      <c r="DA11" s="496"/>
      <c r="DB11" s="494" t="s">
        <v>113</v>
      </c>
      <c r="DC11" s="495"/>
      <c r="DD11" s="495"/>
      <c r="DE11" s="495"/>
      <c r="DF11" s="495"/>
      <c r="DG11" s="495"/>
      <c r="DH11" s="495"/>
      <c r="DI11" s="496"/>
      <c r="DJ11" s="137"/>
      <c r="DK11" s="137"/>
      <c r="DL11" s="137"/>
      <c r="DM11" s="137"/>
      <c r="DN11" s="137"/>
      <c r="DO11" s="137"/>
    </row>
    <row r="12" spans="1:119" ht="18.75" customHeight="1" x14ac:dyDescent="0.2">
      <c r="A12" s="138"/>
      <c r="B12" s="497" t="s">
        <v>115</v>
      </c>
      <c r="C12" s="498"/>
      <c r="D12" s="498"/>
      <c r="E12" s="498"/>
      <c r="F12" s="498"/>
      <c r="G12" s="498"/>
      <c r="H12" s="498"/>
      <c r="I12" s="498"/>
      <c r="J12" s="498"/>
      <c r="K12" s="499"/>
      <c r="L12" s="506" t="s">
        <v>116</v>
      </c>
      <c r="M12" s="507"/>
      <c r="N12" s="507"/>
      <c r="O12" s="507"/>
      <c r="P12" s="507"/>
      <c r="Q12" s="508"/>
      <c r="R12" s="509">
        <v>29833</v>
      </c>
      <c r="S12" s="510"/>
      <c r="T12" s="510"/>
      <c r="U12" s="510"/>
      <c r="V12" s="511"/>
      <c r="W12" s="512" t="s">
        <v>1</v>
      </c>
      <c r="X12" s="444"/>
      <c r="Y12" s="444"/>
      <c r="Z12" s="444"/>
      <c r="AA12" s="444"/>
      <c r="AB12" s="513"/>
      <c r="AC12" s="443" t="s">
        <v>117</v>
      </c>
      <c r="AD12" s="444"/>
      <c r="AE12" s="444"/>
      <c r="AF12" s="444"/>
      <c r="AG12" s="513"/>
      <c r="AH12" s="443" t="s">
        <v>118</v>
      </c>
      <c r="AI12" s="444"/>
      <c r="AJ12" s="444"/>
      <c r="AK12" s="444"/>
      <c r="AL12" s="514"/>
      <c r="AM12" s="461" t="s">
        <v>119</v>
      </c>
      <c r="AN12" s="366"/>
      <c r="AO12" s="366"/>
      <c r="AP12" s="366"/>
      <c r="AQ12" s="366"/>
      <c r="AR12" s="366"/>
      <c r="AS12" s="366"/>
      <c r="AT12" s="367"/>
      <c r="AU12" s="443" t="s">
        <v>120</v>
      </c>
      <c r="AV12" s="444"/>
      <c r="AW12" s="444"/>
      <c r="AX12" s="444"/>
      <c r="AY12" s="372" t="s">
        <v>121</v>
      </c>
      <c r="AZ12" s="373"/>
      <c r="BA12" s="373"/>
      <c r="BB12" s="373"/>
      <c r="BC12" s="373"/>
      <c r="BD12" s="373"/>
      <c r="BE12" s="373"/>
      <c r="BF12" s="373"/>
      <c r="BG12" s="373"/>
      <c r="BH12" s="373"/>
      <c r="BI12" s="373"/>
      <c r="BJ12" s="373"/>
      <c r="BK12" s="373"/>
      <c r="BL12" s="373"/>
      <c r="BM12" s="374"/>
      <c r="BN12" s="392">
        <v>361022</v>
      </c>
      <c r="BO12" s="393"/>
      <c r="BP12" s="393"/>
      <c r="BQ12" s="393"/>
      <c r="BR12" s="393"/>
      <c r="BS12" s="393"/>
      <c r="BT12" s="393"/>
      <c r="BU12" s="394"/>
      <c r="BV12" s="392">
        <v>558423</v>
      </c>
      <c r="BW12" s="393"/>
      <c r="BX12" s="393"/>
      <c r="BY12" s="393"/>
      <c r="BZ12" s="393"/>
      <c r="CA12" s="393"/>
      <c r="CB12" s="393"/>
      <c r="CC12" s="394"/>
      <c r="CD12" s="401" t="s">
        <v>122</v>
      </c>
      <c r="CE12" s="402"/>
      <c r="CF12" s="402"/>
      <c r="CG12" s="402"/>
      <c r="CH12" s="402"/>
      <c r="CI12" s="402"/>
      <c r="CJ12" s="402"/>
      <c r="CK12" s="402"/>
      <c r="CL12" s="402"/>
      <c r="CM12" s="402"/>
      <c r="CN12" s="402"/>
      <c r="CO12" s="402"/>
      <c r="CP12" s="402"/>
      <c r="CQ12" s="402"/>
      <c r="CR12" s="402"/>
      <c r="CS12" s="403"/>
      <c r="CT12" s="494" t="s">
        <v>123</v>
      </c>
      <c r="CU12" s="495"/>
      <c r="CV12" s="495"/>
      <c r="CW12" s="495"/>
      <c r="CX12" s="495"/>
      <c r="CY12" s="495"/>
      <c r="CZ12" s="495"/>
      <c r="DA12" s="496"/>
      <c r="DB12" s="494" t="s">
        <v>123</v>
      </c>
      <c r="DC12" s="495"/>
      <c r="DD12" s="495"/>
      <c r="DE12" s="495"/>
      <c r="DF12" s="495"/>
      <c r="DG12" s="495"/>
      <c r="DH12" s="495"/>
      <c r="DI12" s="496"/>
      <c r="DJ12" s="137"/>
      <c r="DK12" s="137"/>
      <c r="DL12" s="137"/>
      <c r="DM12" s="137"/>
      <c r="DN12" s="137"/>
      <c r="DO12" s="137"/>
    </row>
    <row r="13" spans="1:119" ht="18.75" customHeight="1" x14ac:dyDescent="0.2">
      <c r="A13" s="138"/>
      <c r="B13" s="500"/>
      <c r="C13" s="501"/>
      <c r="D13" s="501"/>
      <c r="E13" s="501"/>
      <c r="F13" s="501"/>
      <c r="G13" s="501"/>
      <c r="H13" s="501"/>
      <c r="I13" s="501"/>
      <c r="J13" s="501"/>
      <c r="K13" s="502"/>
      <c r="L13" s="148"/>
      <c r="M13" s="484" t="s">
        <v>124</v>
      </c>
      <c r="N13" s="485"/>
      <c r="O13" s="485"/>
      <c r="P13" s="485"/>
      <c r="Q13" s="486"/>
      <c r="R13" s="487">
        <v>28937</v>
      </c>
      <c r="S13" s="488"/>
      <c r="T13" s="488"/>
      <c r="U13" s="488"/>
      <c r="V13" s="489"/>
      <c r="W13" s="472" t="s">
        <v>125</v>
      </c>
      <c r="X13" s="407"/>
      <c r="Y13" s="407"/>
      <c r="Z13" s="407"/>
      <c r="AA13" s="407"/>
      <c r="AB13" s="408"/>
      <c r="AC13" s="368">
        <v>621</v>
      </c>
      <c r="AD13" s="369"/>
      <c r="AE13" s="369"/>
      <c r="AF13" s="369"/>
      <c r="AG13" s="370"/>
      <c r="AH13" s="368">
        <v>746</v>
      </c>
      <c r="AI13" s="369"/>
      <c r="AJ13" s="369"/>
      <c r="AK13" s="369"/>
      <c r="AL13" s="371"/>
      <c r="AM13" s="461" t="s">
        <v>126</v>
      </c>
      <c r="AN13" s="366"/>
      <c r="AO13" s="366"/>
      <c r="AP13" s="366"/>
      <c r="AQ13" s="366"/>
      <c r="AR13" s="366"/>
      <c r="AS13" s="366"/>
      <c r="AT13" s="367"/>
      <c r="AU13" s="443" t="s">
        <v>127</v>
      </c>
      <c r="AV13" s="444"/>
      <c r="AW13" s="444"/>
      <c r="AX13" s="444"/>
      <c r="AY13" s="372" t="s">
        <v>128</v>
      </c>
      <c r="AZ13" s="373"/>
      <c r="BA13" s="373"/>
      <c r="BB13" s="373"/>
      <c r="BC13" s="373"/>
      <c r="BD13" s="373"/>
      <c r="BE13" s="373"/>
      <c r="BF13" s="373"/>
      <c r="BG13" s="373"/>
      <c r="BH13" s="373"/>
      <c r="BI13" s="373"/>
      <c r="BJ13" s="373"/>
      <c r="BK13" s="373"/>
      <c r="BL13" s="373"/>
      <c r="BM13" s="374"/>
      <c r="BN13" s="392">
        <v>672176</v>
      </c>
      <c r="BO13" s="393"/>
      <c r="BP13" s="393"/>
      <c r="BQ13" s="393"/>
      <c r="BR13" s="393"/>
      <c r="BS13" s="393"/>
      <c r="BT13" s="393"/>
      <c r="BU13" s="394"/>
      <c r="BV13" s="392">
        <v>145908</v>
      </c>
      <c r="BW13" s="393"/>
      <c r="BX13" s="393"/>
      <c r="BY13" s="393"/>
      <c r="BZ13" s="393"/>
      <c r="CA13" s="393"/>
      <c r="CB13" s="393"/>
      <c r="CC13" s="394"/>
      <c r="CD13" s="401" t="s">
        <v>129</v>
      </c>
      <c r="CE13" s="402"/>
      <c r="CF13" s="402"/>
      <c r="CG13" s="402"/>
      <c r="CH13" s="402"/>
      <c r="CI13" s="402"/>
      <c r="CJ13" s="402"/>
      <c r="CK13" s="402"/>
      <c r="CL13" s="402"/>
      <c r="CM13" s="402"/>
      <c r="CN13" s="402"/>
      <c r="CO13" s="402"/>
      <c r="CP13" s="402"/>
      <c r="CQ13" s="402"/>
      <c r="CR13" s="402"/>
      <c r="CS13" s="403"/>
      <c r="CT13" s="362">
        <v>11.9</v>
      </c>
      <c r="CU13" s="363"/>
      <c r="CV13" s="363"/>
      <c r="CW13" s="363"/>
      <c r="CX13" s="363"/>
      <c r="CY13" s="363"/>
      <c r="CZ13" s="363"/>
      <c r="DA13" s="364"/>
      <c r="DB13" s="362">
        <v>13.4</v>
      </c>
      <c r="DC13" s="363"/>
      <c r="DD13" s="363"/>
      <c r="DE13" s="363"/>
      <c r="DF13" s="363"/>
      <c r="DG13" s="363"/>
      <c r="DH13" s="363"/>
      <c r="DI13" s="364"/>
      <c r="DJ13" s="137"/>
      <c r="DK13" s="137"/>
      <c r="DL13" s="137"/>
      <c r="DM13" s="137"/>
      <c r="DN13" s="137"/>
      <c r="DO13" s="137"/>
    </row>
    <row r="14" spans="1:119" ht="18.75" customHeight="1" thickBot="1" x14ac:dyDescent="0.25">
      <c r="A14" s="138"/>
      <c r="B14" s="500"/>
      <c r="C14" s="501"/>
      <c r="D14" s="501"/>
      <c r="E14" s="501"/>
      <c r="F14" s="501"/>
      <c r="G14" s="501"/>
      <c r="H14" s="501"/>
      <c r="I14" s="501"/>
      <c r="J14" s="501"/>
      <c r="K14" s="502"/>
      <c r="L14" s="477" t="s">
        <v>130</v>
      </c>
      <c r="M14" s="492"/>
      <c r="N14" s="492"/>
      <c r="O14" s="492"/>
      <c r="P14" s="492"/>
      <c r="Q14" s="493"/>
      <c r="R14" s="487">
        <v>30042</v>
      </c>
      <c r="S14" s="488"/>
      <c r="T14" s="488"/>
      <c r="U14" s="488"/>
      <c r="V14" s="489"/>
      <c r="W14" s="490"/>
      <c r="X14" s="410"/>
      <c r="Y14" s="410"/>
      <c r="Z14" s="410"/>
      <c r="AA14" s="410"/>
      <c r="AB14" s="411"/>
      <c r="AC14" s="480">
        <v>3.9</v>
      </c>
      <c r="AD14" s="481"/>
      <c r="AE14" s="481"/>
      <c r="AF14" s="481"/>
      <c r="AG14" s="482"/>
      <c r="AH14" s="480">
        <v>4.7</v>
      </c>
      <c r="AI14" s="481"/>
      <c r="AJ14" s="481"/>
      <c r="AK14" s="481"/>
      <c r="AL14" s="483"/>
      <c r="AM14" s="461"/>
      <c r="AN14" s="366"/>
      <c r="AO14" s="366"/>
      <c r="AP14" s="366"/>
      <c r="AQ14" s="366"/>
      <c r="AR14" s="366"/>
      <c r="AS14" s="366"/>
      <c r="AT14" s="367"/>
      <c r="AU14" s="443"/>
      <c r="AV14" s="444"/>
      <c r="AW14" s="444"/>
      <c r="AX14" s="444"/>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131</v>
      </c>
      <c r="CE14" s="399"/>
      <c r="CF14" s="399"/>
      <c r="CG14" s="399"/>
      <c r="CH14" s="399"/>
      <c r="CI14" s="399"/>
      <c r="CJ14" s="399"/>
      <c r="CK14" s="399"/>
      <c r="CL14" s="399"/>
      <c r="CM14" s="399"/>
      <c r="CN14" s="399"/>
      <c r="CO14" s="399"/>
      <c r="CP14" s="399"/>
      <c r="CQ14" s="399"/>
      <c r="CR14" s="399"/>
      <c r="CS14" s="400"/>
      <c r="CT14" s="491">
        <v>84.3</v>
      </c>
      <c r="CU14" s="451"/>
      <c r="CV14" s="451"/>
      <c r="CW14" s="451"/>
      <c r="CX14" s="451"/>
      <c r="CY14" s="451"/>
      <c r="CZ14" s="451"/>
      <c r="DA14" s="452"/>
      <c r="DB14" s="491">
        <v>102.8</v>
      </c>
      <c r="DC14" s="451"/>
      <c r="DD14" s="451"/>
      <c r="DE14" s="451"/>
      <c r="DF14" s="451"/>
      <c r="DG14" s="451"/>
      <c r="DH14" s="451"/>
      <c r="DI14" s="452"/>
      <c r="DJ14" s="137"/>
      <c r="DK14" s="137"/>
      <c r="DL14" s="137"/>
      <c r="DM14" s="137"/>
      <c r="DN14" s="137"/>
      <c r="DO14" s="137"/>
    </row>
    <row r="15" spans="1:119" ht="18.75" customHeight="1" x14ac:dyDescent="0.2">
      <c r="A15" s="138"/>
      <c r="B15" s="500"/>
      <c r="C15" s="501"/>
      <c r="D15" s="501"/>
      <c r="E15" s="501"/>
      <c r="F15" s="501"/>
      <c r="G15" s="501"/>
      <c r="H15" s="501"/>
      <c r="I15" s="501"/>
      <c r="J15" s="501"/>
      <c r="K15" s="502"/>
      <c r="L15" s="148"/>
      <c r="M15" s="484" t="s">
        <v>124</v>
      </c>
      <c r="N15" s="485"/>
      <c r="O15" s="485"/>
      <c r="P15" s="485"/>
      <c r="Q15" s="486"/>
      <c r="R15" s="487">
        <v>29100</v>
      </c>
      <c r="S15" s="488"/>
      <c r="T15" s="488"/>
      <c r="U15" s="488"/>
      <c r="V15" s="489"/>
      <c r="W15" s="472" t="s">
        <v>132</v>
      </c>
      <c r="X15" s="407"/>
      <c r="Y15" s="407"/>
      <c r="Z15" s="407"/>
      <c r="AA15" s="407"/>
      <c r="AB15" s="408"/>
      <c r="AC15" s="368">
        <v>7642</v>
      </c>
      <c r="AD15" s="369"/>
      <c r="AE15" s="369"/>
      <c r="AF15" s="369"/>
      <c r="AG15" s="370"/>
      <c r="AH15" s="368">
        <v>7700</v>
      </c>
      <c r="AI15" s="369"/>
      <c r="AJ15" s="369"/>
      <c r="AK15" s="369"/>
      <c r="AL15" s="371"/>
      <c r="AM15" s="461"/>
      <c r="AN15" s="366"/>
      <c r="AO15" s="366"/>
      <c r="AP15" s="366"/>
      <c r="AQ15" s="366"/>
      <c r="AR15" s="366"/>
      <c r="AS15" s="366"/>
      <c r="AT15" s="367"/>
      <c r="AU15" s="443"/>
      <c r="AV15" s="444"/>
      <c r="AW15" s="444"/>
      <c r="AX15" s="444"/>
      <c r="AY15" s="384" t="s">
        <v>133</v>
      </c>
      <c r="AZ15" s="385"/>
      <c r="BA15" s="385"/>
      <c r="BB15" s="385"/>
      <c r="BC15" s="385"/>
      <c r="BD15" s="385"/>
      <c r="BE15" s="385"/>
      <c r="BF15" s="385"/>
      <c r="BG15" s="385"/>
      <c r="BH15" s="385"/>
      <c r="BI15" s="385"/>
      <c r="BJ15" s="385"/>
      <c r="BK15" s="385"/>
      <c r="BL15" s="385"/>
      <c r="BM15" s="386"/>
      <c r="BN15" s="387">
        <v>4320424</v>
      </c>
      <c r="BO15" s="388"/>
      <c r="BP15" s="388"/>
      <c r="BQ15" s="388"/>
      <c r="BR15" s="388"/>
      <c r="BS15" s="388"/>
      <c r="BT15" s="388"/>
      <c r="BU15" s="389"/>
      <c r="BV15" s="387">
        <v>4453869</v>
      </c>
      <c r="BW15" s="388"/>
      <c r="BX15" s="388"/>
      <c r="BY15" s="388"/>
      <c r="BZ15" s="388"/>
      <c r="CA15" s="388"/>
      <c r="CB15" s="388"/>
      <c r="CC15" s="389"/>
      <c r="CD15" s="474" t="s">
        <v>134</v>
      </c>
      <c r="CE15" s="475"/>
      <c r="CF15" s="475"/>
      <c r="CG15" s="475"/>
      <c r="CH15" s="475"/>
      <c r="CI15" s="475"/>
      <c r="CJ15" s="475"/>
      <c r="CK15" s="475"/>
      <c r="CL15" s="475"/>
      <c r="CM15" s="475"/>
      <c r="CN15" s="475"/>
      <c r="CO15" s="475"/>
      <c r="CP15" s="475"/>
      <c r="CQ15" s="475"/>
      <c r="CR15" s="475"/>
      <c r="CS15" s="476"/>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2">
      <c r="A16" s="138"/>
      <c r="B16" s="500"/>
      <c r="C16" s="501"/>
      <c r="D16" s="501"/>
      <c r="E16" s="501"/>
      <c r="F16" s="501"/>
      <c r="G16" s="501"/>
      <c r="H16" s="501"/>
      <c r="I16" s="501"/>
      <c r="J16" s="501"/>
      <c r="K16" s="502"/>
      <c r="L16" s="477" t="s">
        <v>135</v>
      </c>
      <c r="M16" s="478"/>
      <c r="N16" s="478"/>
      <c r="O16" s="478"/>
      <c r="P16" s="478"/>
      <c r="Q16" s="479"/>
      <c r="R16" s="469" t="s">
        <v>136</v>
      </c>
      <c r="S16" s="470"/>
      <c r="T16" s="470"/>
      <c r="U16" s="470"/>
      <c r="V16" s="471"/>
      <c r="W16" s="490"/>
      <c r="X16" s="410"/>
      <c r="Y16" s="410"/>
      <c r="Z16" s="410"/>
      <c r="AA16" s="410"/>
      <c r="AB16" s="411"/>
      <c r="AC16" s="480">
        <v>48.5</v>
      </c>
      <c r="AD16" s="481"/>
      <c r="AE16" s="481"/>
      <c r="AF16" s="481"/>
      <c r="AG16" s="482"/>
      <c r="AH16" s="480">
        <v>48.5</v>
      </c>
      <c r="AI16" s="481"/>
      <c r="AJ16" s="481"/>
      <c r="AK16" s="481"/>
      <c r="AL16" s="483"/>
      <c r="AM16" s="461"/>
      <c r="AN16" s="366"/>
      <c r="AO16" s="366"/>
      <c r="AP16" s="366"/>
      <c r="AQ16" s="366"/>
      <c r="AR16" s="366"/>
      <c r="AS16" s="366"/>
      <c r="AT16" s="367"/>
      <c r="AU16" s="443"/>
      <c r="AV16" s="444"/>
      <c r="AW16" s="444"/>
      <c r="AX16" s="444"/>
      <c r="AY16" s="372" t="s">
        <v>137</v>
      </c>
      <c r="AZ16" s="373"/>
      <c r="BA16" s="373"/>
      <c r="BB16" s="373"/>
      <c r="BC16" s="373"/>
      <c r="BD16" s="373"/>
      <c r="BE16" s="373"/>
      <c r="BF16" s="373"/>
      <c r="BG16" s="373"/>
      <c r="BH16" s="373"/>
      <c r="BI16" s="373"/>
      <c r="BJ16" s="373"/>
      <c r="BK16" s="373"/>
      <c r="BL16" s="373"/>
      <c r="BM16" s="374"/>
      <c r="BN16" s="392">
        <v>4520145</v>
      </c>
      <c r="BO16" s="393"/>
      <c r="BP16" s="393"/>
      <c r="BQ16" s="393"/>
      <c r="BR16" s="393"/>
      <c r="BS16" s="393"/>
      <c r="BT16" s="393"/>
      <c r="BU16" s="394"/>
      <c r="BV16" s="392">
        <v>4638413</v>
      </c>
      <c r="BW16" s="393"/>
      <c r="BX16" s="393"/>
      <c r="BY16" s="393"/>
      <c r="BZ16" s="393"/>
      <c r="CA16" s="393"/>
      <c r="CB16" s="393"/>
      <c r="CC16" s="394"/>
      <c r="CD16" s="152"/>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c r="DJ16" s="137"/>
      <c r="DK16" s="137"/>
      <c r="DL16" s="137"/>
      <c r="DM16" s="137"/>
      <c r="DN16" s="137"/>
      <c r="DO16" s="137"/>
    </row>
    <row r="17" spans="1:119" ht="18.75" customHeight="1" thickBot="1" x14ac:dyDescent="0.25">
      <c r="A17" s="138"/>
      <c r="B17" s="503"/>
      <c r="C17" s="504"/>
      <c r="D17" s="504"/>
      <c r="E17" s="504"/>
      <c r="F17" s="504"/>
      <c r="G17" s="504"/>
      <c r="H17" s="504"/>
      <c r="I17" s="504"/>
      <c r="J17" s="504"/>
      <c r="K17" s="505"/>
      <c r="L17" s="153"/>
      <c r="M17" s="466" t="s">
        <v>138</v>
      </c>
      <c r="N17" s="467"/>
      <c r="O17" s="467"/>
      <c r="P17" s="467"/>
      <c r="Q17" s="468"/>
      <c r="R17" s="469" t="s">
        <v>139</v>
      </c>
      <c r="S17" s="470"/>
      <c r="T17" s="470"/>
      <c r="U17" s="470"/>
      <c r="V17" s="471"/>
      <c r="W17" s="472" t="s">
        <v>140</v>
      </c>
      <c r="X17" s="407"/>
      <c r="Y17" s="407"/>
      <c r="Z17" s="407"/>
      <c r="AA17" s="407"/>
      <c r="AB17" s="408"/>
      <c r="AC17" s="368">
        <v>7499</v>
      </c>
      <c r="AD17" s="369"/>
      <c r="AE17" s="369"/>
      <c r="AF17" s="369"/>
      <c r="AG17" s="370"/>
      <c r="AH17" s="368">
        <v>7360</v>
      </c>
      <c r="AI17" s="369"/>
      <c r="AJ17" s="369"/>
      <c r="AK17" s="369"/>
      <c r="AL17" s="371"/>
      <c r="AM17" s="461"/>
      <c r="AN17" s="366"/>
      <c r="AO17" s="366"/>
      <c r="AP17" s="366"/>
      <c r="AQ17" s="366"/>
      <c r="AR17" s="366"/>
      <c r="AS17" s="366"/>
      <c r="AT17" s="367"/>
      <c r="AU17" s="443"/>
      <c r="AV17" s="444"/>
      <c r="AW17" s="444"/>
      <c r="AX17" s="444"/>
      <c r="AY17" s="372" t="s">
        <v>141</v>
      </c>
      <c r="AZ17" s="373"/>
      <c r="BA17" s="373"/>
      <c r="BB17" s="373"/>
      <c r="BC17" s="373"/>
      <c r="BD17" s="373"/>
      <c r="BE17" s="373"/>
      <c r="BF17" s="373"/>
      <c r="BG17" s="373"/>
      <c r="BH17" s="373"/>
      <c r="BI17" s="373"/>
      <c r="BJ17" s="373"/>
      <c r="BK17" s="373"/>
      <c r="BL17" s="373"/>
      <c r="BM17" s="374"/>
      <c r="BN17" s="392">
        <v>5589416</v>
      </c>
      <c r="BO17" s="393"/>
      <c r="BP17" s="393"/>
      <c r="BQ17" s="393"/>
      <c r="BR17" s="393"/>
      <c r="BS17" s="393"/>
      <c r="BT17" s="393"/>
      <c r="BU17" s="394"/>
      <c r="BV17" s="392">
        <v>5787948</v>
      </c>
      <c r="BW17" s="393"/>
      <c r="BX17" s="393"/>
      <c r="BY17" s="393"/>
      <c r="BZ17" s="393"/>
      <c r="CA17" s="393"/>
      <c r="CB17" s="393"/>
      <c r="CC17" s="394"/>
      <c r="CD17" s="152"/>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c r="DJ17" s="137"/>
      <c r="DK17" s="137"/>
      <c r="DL17" s="137"/>
      <c r="DM17" s="137"/>
      <c r="DN17" s="137"/>
      <c r="DO17" s="137"/>
    </row>
    <row r="18" spans="1:119" ht="18.75" customHeight="1" thickBot="1" x14ac:dyDescent="0.25">
      <c r="A18" s="138"/>
      <c r="B18" s="445" t="s">
        <v>142</v>
      </c>
      <c r="C18" s="446"/>
      <c r="D18" s="446"/>
      <c r="E18" s="447"/>
      <c r="F18" s="447"/>
      <c r="G18" s="447"/>
      <c r="H18" s="447"/>
      <c r="I18" s="447"/>
      <c r="J18" s="447"/>
      <c r="K18" s="447"/>
      <c r="L18" s="462">
        <v>20.73</v>
      </c>
      <c r="M18" s="462"/>
      <c r="N18" s="462"/>
      <c r="O18" s="462"/>
      <c r="P18" s="462"/>
      <c r="Q18" s="462"/>
      <c r="R18" s="463"/>
      <c r="S18" s="463"/>
      <c r="T18" s="463"/>
      <c r="U18" s="463"/>
      <c r="V18" s="464"/>
      <c r="W18" s="459"/>
      <c r="X18" s="460"/>
      <c r="Y18" s="460"/>
      <c r="Z18" s="460"/>
      <c r="AA18" s="460"/>
      <c r="AB18" s="473"/>
      <c r="AC18" s="356">
        <v>47.6</v>
      </c>
      <c r="AD18" s="357"/>
      <c r="AE18" s="357"/>
      <c r="AF18" s="357"/>
      <c r="AG18" s="465"/>
      <c r="AH18" s="356">
        <v>46.3</v>
      </c>
      <c r="AI18" s="357"/>
      <c r="AJ18" s="357"/>
      <c r="AK18" s="357"/>
      <c r="AL18" s="358"/>
      <c r="AM18" s="461"/>
      <c r="AN18" s="366"/>
      <c r="AO18" s="366"/>
      <c r="AP18" s="366"/>
      <c r="AQ18" s="366"/>
      <c r="AR18" s="366"/>
      <c r="AS18" s="366"/>
      <c r="AT18" s="367"/>
      <c r="AU18" s="443"/>
      <c r="AV18" s="444"/>
      <c r="AW18" s="444"/>
      <c r="AX18" s="444"/>
      <c r="AY18" s="372" t="s">
        <v>143</v>
      </c>
      <c r="AZ18" s="373"/>
      <c r="BA18" s="373"/>
      <c r="BB18" s="373"/>
      <c r="BC18" s="373"/>
      <c r="BD18" s="373"/>
      <c r="BE18" s="373"/>
      <c r="BF18" s="373"/>
      <c r="BG18" s="373"/>
      <c r="BH18" s="373"/>
      <c r="BI18" s="373"/>
      <c r="BJ18" s="373"/>
      <c r="BK18" s="373"/>
      <c r="BL18" s="373"/>
      <c r="BM18" s="374"/>
      <c r="BN18" s="392">
        <v>5394062</v>
      </c>
      <c r="BO18" s="393"/>
      <c r="BP18" s="393"/>
      <c r="BQ18" s="393"/>
      <c r="BR18" s="393"/>
      <c r="BS18" s="393"/>
      <c r="BT18" s="393"/>
      <c r="BU18" s="394"/>
      <c r="BV18" s="392">
        <v>5371163</v>
      </c>
      <c r="BW18" s="393"/>
      <c r="BX18" s="393"/>
      <c r="BY18" s="393"/>
      <c r="BZ18" s="393"/>
      <c r="CA18" s="393"/>
      <c r="CB18" s="393"/>
      <c r="CC18" s="394"/>
      <c r="CD18" s="152"/>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c r="DJ18" s="137"/>
      <c r="DK18" s="137"/>
      <c r="DL18" s="137"/>
      <c r="DM18" s="137"/>
      <c r="DN18" s="137"/>
      <c r="DO18" s="137"/>
    </row>
    <row r="19" spans="1:119" ht="18.75" customHeight="1" thickBot="1" x14ac:dyDescent="0.25">
      <c r="A19" s="138"/>
      <c r="B19" s="445" t="s">
        <v>144</v>
      </c>
      <c r="C19" s="446"/>
      <c r="D19" s="446"/>
      <c r="E19" s="447"/>
      <c r="F19" s="447"/>
      <c r="G19" s="447"/>
      <c r="H19" s="447"/>
      <c r="I19" s="447"/>
      <c r="J19" s="447"/>
      <c r="K19" s="447"/>
      <c r="L19" s="448">
        <v>1438</v>
      </c>
      <c r="M19" s="448"/>
      <c r="N19" s="448"/>
      <c r="O19" s="448"/>
      <c r="P19" s="448"/>
      <c r="Q19" s="448"/>
      <c r="R19" s="449"/>
      <c r="S19" s="449"/>
      <c r="T19" s="449"/>
      <c r="U19" s="449"/>
      <c r="V19" s="450"/>
      <c r="W19" s="457"/>
      <c r="X19" s="458"/>
      <c r="Y19" s="458"/>
      <c r="Z19" s="458"/>
      <c r="AA19" s="458"/>
      <c r="AB19" s="458"/>
      <c r="AC19" s="388"/>
      <c r="AD19" s="388"/>
      <c r="AE19" s="388"/>
      <c r="AF19" s="388"/>
      <c r="AG19" s="388"/>
      <c r="AH19" s="388"/>
      <c r="AI19" s="388"/>
      <c r="AJ19" s="388"/>
      <c r="AK19" s="388"/>
      <c r="AL19" s="389"/>
      <c r="AM19" s="461"/>
      <c r="AN19" s="366"/>
      <c r="AO19" s="366"/>
      <c r="AP19" s="366"/>
      <c r="AQ19" s="366"/>
      <c r="AR19" s="366"/>
      <c r="AS19" s="366"/>
      <c r="AT19" s="367"/>
      <c r="AU19" s="443"/>
      <c r="AV19" s="444"/>
      <c r="AW19" s="444"/>
      <c r="AX19" s="444"/>
      <c r="AY19" s="372" t="s">
        <v>145</v>
      </c>
      <c r="AZ19" s="373"/>
      <c r="BA19" s="373"/>
      <c r="BB19" s="373"/>
      <c r="BC19" s="373"/>
      <c r="BD19" s="373"/>
      <c r="BE19" s="373"/>
      <c r="BF19" s="373"/>
      <c r="BG19" s="373"/>
      <c r="BH19" s="373"/>
      <c r="BI19" s="373"/>
      <c r="BJ19" s="373"/>
      <c r="BK19" s="373"/>
      <c r="BL19" s="373"/>
      <c r="BM19" s="374"/>
      <c r="BN19" s="392">
        <v>8644140</v>
      </c>
      <c r="BO19" s="393"/>
      <c r="BP19" s="393"/>
      <c r="BQ19" s="393"/>
      <c r="BR19" s="393"/>
      <c r="BS19" s="393"/>
      <c r="BT19" s="393"/>
      <c r="BU19" s="394"/>
      <c r="BV19" s="392">
        <v>9474525</v>
      </c>
      <c r="BW19" s="393"/>
      <c r="BX19" s="393"/>
      <c r="BY19" s="393"/>
      <c r="BZ19" s="393"/>
      <c r="CA19" s="393"/>
      <c r="CB19" s="393"/>
      <c r="CC19" s="394"/>
      <c r="CD19" s="152"/>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c r="DJ19" s="137"/>
      <c r="DK19" s="137"/>
      <c r="DL19" s="137"/>
      <c r="DM19" s="137"/>
      <c r="DN19" s="137"/>
      <c r="DO19" s="137"/>
    </row>
    <row r="20" spans="1:119" ht="18.75" customHeight="1" thickBot="1" x14ac:dyDescent="0.25">
      <c r="A20" s="138"/>
      <c r="B20" s="445" t="s">
        <v>146</v>
      </c>
      <c r="C20" s="446"/>
      <c r="D20" s="446"/>
      <c r="E20" s="447"/>
      <c r="F20" s="447"/>
      <c r="G20" s="447"/>
      <c r="H20" s="447"/>
      <c r="I20" s="447"/>
      <c r="J20" s="447"/>
      <c r="K20" s="447"/>
      <c r="L20" s="448">
        <v>10253</v>
      </c>
      <c r="M20" s="448"/>
      <c r="N20" s="448"/>
      <c r="O20" s="448"/>
      <c r="P20" s="448"/>
      <c r="Q20" s="448"/>
      <c r="R20" s="449"/>
      <c r="S20" s="449"/>
      <c r="T20" s="449"/>
      <c r="U20" s="449"/>
      <c r="V20" s="450"/>
      <c r="W20" s="459"/>
      <c r="X20" s="460"/>
      <c r="Y20" s="460"/>
      <c r="Z20" s="460"/>
      <c r="AA20" s="460"/>
      <c r="AB20" s="460"/>
      <c r="AC20" s="451"/>
      <c r="AD20" s="451"/>
      <c r="AE20" s="451"/>
      <c r="AF20" s="451"/>
      <c r="AG20" s="451"/>
      <c r="AH20" s="451"/>
      <c r="AI20" s="451"/>
      <c r="AJ20" s="451"/>
      <c r="AK20" s="451"/>
      <c r="AL20" s="452"/>
      <c r="AM20" s="453"/>
      <c r="AN20" s="348"/>
      <c r="AO20" s="348"/>
      <c r="AP20" s="348"/>
      <c r="AQ20" s="348"/>
      <c r="AR20" s="348"/>
      <c r="AS20" s="348"/>
      <c r="AT20" s="349"/>
      <c r="AU20" s="454"/>
      <c r="AV20" s="455"/>
      <c r="AW20" s="455"/>
      <c r="AX20" s="456"/>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152"/>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c r="DJ20" s="137"/>
      <c r="DK20" s="137"/>
      <c r="DL20" s="137"/>
      <c r="DM20" s="137"/>
      <c r="DN20" s="137"/>
      <c r="DO20" s="137"/>
    </row>
    <row r="21" spans="1:119" ht="18.75" customHeight="1" x14ac:dyDescent="0.2">
      <c r="A21" s="138"/>
      <c r="B21" s="423" t="s">
        <v>147</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5"/>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152"/>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c r="DJ21" s="137"/>
      <c r="DK21" s="137"/>
      <c r="DL21" s="137"/>
      <c r="DM21" s="137"/>
      <c r="DN21" s="137"/>
      <c r="DO21" s="137"/>
    </row>
    <row r="22" spans="1:119" ht="18.75" customHeight="1" thickBot="1" x14ac:dyDescent="0.25">
      <c r="A22" s="138"/>
      <c r="B22" s="426" t="s">
        <v>148</v>
      </c>
      <c r="C22" s="427"/>
      <c r="D22" s="428"/>
      <c r="E22" s="435" t="s">
        <v>1</v>
      </c>
      <c r="F22" s="407"/>
      <c r="G22" s="407"/>
      <c r="H22" s="407"/>
      <c r="I22" s="407"/>
      <c r="J22" s="407"/>
      <c r="K22" s="408"/>
      <c r="L22" s="435" t="s">
        <v>149</v>
      </c>
      <c r="M22" s="407"/>
      <c r="N22" s="407"/>
      <c r="O22" s="407"/>
      <c r="P22" s="408"/>
      <c r="Q22" s="417" t="s">
        <v>150</v>
      </c>
      <c r="R22" s="418"/>
      <c r="S22" s="418"/>
      <c r="T22" s="418"/>
      <c r="U22" s="418"/>
      <c r="V22" s="436"/>
      <c r="W22" s="438" t="s">
        <v>151</v>
      </c>
      <c r="X22" s="427"/>
      <c r="Y22" s="428"/>
      <c r="Z22" s="435" t="s">
        <v>1</v>
      </c>
      <c r="AA22" s="407"/>
      <c r="AB22" s="407"/>
      <c r="AC22" s="407"/>
      <c r="AD22" s="407"/>
      <c r="AE22" s="407"/>
      <c r="AF22" s="407"/>
      <c r="AG22" s="408"/>
      <c r="AH22" s="406" t="s">
        <v>152</v>
      </c>
      <c r="AI22" s="407"/>
      <c r="AJ22" s="407"/>
      <c r="AK22" s="407"/>
      <c r="AL22" s="408"/>
      <c r="AM22" s="406" t="s">
        <v>153</v>
      </c>
      <c r="AN22" s="412"/>
      <c r="AO22" s="412"/>
      <c r="AP22" s="412"/>
      <c r="AQ22" s="412"/>
      <c r="AR22" s="413"/>
      <c r="AS22" s="417" t="s">
        <v>150</v>
      </c>
      <c r="AT22" s="418"/>
      <c r="AU22" s="418"/>
      <c r="AV22" s="418"/>
      <c r="AW22" s="418"/>
      <c r="AX22" s="419"/>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152"/>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c r="DJ22" s="137"/>
      <c r="DK22" s="137"/>
      <c r="DL22" s="137"/>
      <c r="DM22" s="137"/>
      <c r="DN22" s="137"/>
      <c r="DO22" s="137"/>
    </row>
    <row r="23" spans="1:119" ht="18.75" customHeight="1" x14ac:dyDescent="0.2">
      <c r="A23" s="138"/>
      <c r="B23" s="429"/>
      <c r="C23" s="430"/>
      <c r="D23" s="431"/>
      <c r="E23" s="409"/>
      <c r="F23" s="410"/>
      <c r="G23" s="410"/>
      <c r="H23" s="410"/>
      <c r="I23" s="410"/>
      <c r="J23" s="410"/>
      <c r="K23" s="411"/>
      <c r="L23" s="409"/>
      <c r="M23" s="410"/>
      <c r="N23" s="410"/>
      <c r="O23" s="410"/>
      <c r="P23" s="411"/>
      <c r="Q23" s="420"/>
      <c r="R23" s="421"/>
      <c r="S23" s="421"/>
      <c r="T23" s="421"/>
      <c r="U23" s="421"/>
      <c r="V23" s="437"/>
      <c r="W23" s="439"/>
      <c r="X23" s="430"/>
      <c r="Y23" s="431"/>
      <c r="Z23" s="409"/>
      <c r="AA23" s="410"/>
      <c r="AB23" s="410"/>
      <c r="AC23" s="410"/>
      <c r="AD23" s="410"/>
      <c r="AE23" s="410"/>
      <c r="AF23" s="410"/>
      <c r="AG23" s="411"/>
      <c r="AH23" s="409"/>
      <c r="AI23" s="410"/>
      <c r="AJ23" s="410"/>
      <c r="AK23" s="410"/>
      <c r="AL23" s="411"/>
      <c r="AM23" s="414"/>
      <c r="AN23" s="415"/>
      <c r="AO23" s="415"/>
      <c r="AP23" s="415"/>
      <c r="AQ23" s="415"/>
      <c r="AR23" s="416"/>
      <c r="AS23" s="420"/>
      <c r="AT23" s="421"/>
      <c r="AU23" s="421"/>
      <c r="AV23" s="421"/>
      <c r="AW23" s="421"/>
      <c r="AX23" s="422"/>
      <c r="AY23" s="384" t="s">
        <v>154</v>
      </c>
      <c r="AZ23" s="385"/>
      <c r="BA23" s="385"/>
      <c r="BB23" s="385"/>
      <c r="BC23" s="385"/>
      <c r="BD23" s="385"/>
      <c r="BE23" s="385"/>
      <c r="BF23" s="385"/>
      <c r="BG23" s="385"/>
      <c r="BH23" s="385"/>
      <c r="BI23" s="385"/>
      <c r="BJ23" s="385"/>
      <c r="BK23" s="385"/>
      <c r="BL23" s="385"/>
      <c r="BM23" s="386"/>
      <c r="BN23" s="392">
        <v>11612830</v>
      </c>
      <c r="BO23" s="393"/>
      <c r="BP23" s="393"/>
      <c r="BQ23" s="393"/>
      <c r="BR23" s="393"/>
      <c r="BS23" s="393"/>
      <c r="BT23" s="393"/>
      <c r="BU23" s="394"/>
      <c r="BV23" s="392">
        <v>11732392</v>
      </c>
      <c r="BW23" s="393"/>
      <c r="BX23" s="393"/>
      <c r="BY23" s="393"/>
      <c r="BZ23" s="393"/>
      <c r="CA23" s="393"/>
      <c r="CB23" s="393"/>
      <c r="CC23" s="394"/>
      <c r="CD23" s="152"/>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c r="DJ23" s="137"/>
      <c r="DK23" s="137"/>
      <c r="DL23" s="137"/>
      <c r="DM23" s="137"/>
      <c r="DN23" s="137"/>
      <c r="DO23" s="137"/>
    </row>
    <row r="24" spans="1:119" ht="18.75" customHeight="1" thickBot="1" x14ac:dyDescent="0.25">
      <c r="A24" s="138"/>
      <c r="B24" s="429"/>
      <c r="C24" s="430"/>
      <c r="D24" s="431"/>
      <c r="E24" s="365" t="s">
        <v>155</v>
      </c>
      <c r="F24" s="366"/>
      <c r="G24" s="366"/>
      <c r="H24" s="366"/>
      <c r="I24" s="366"/>
      <c r="J24" s="366"/>
      <c r="K24" s="367"/>
      <c r="L24" s="368">
        <v>1</v>
      </c>
      <c r="M24" s="369"/>
      <c r="N24" s="369"/>
      <c r="O24" s="369"/>
      <c r="P24" s="370"/>
      <c r="Q24" s="368">
        <v>7110</v>
      </c>
      <c r="R24" s="369"/>
      <c r="S24" s="369"/>
      <c r="T24" s="369"/>
      <c r="U24" s="369"/>
      <c r="V24" s="370"/>
      <c r="W24" s="439"/>
      <c r="X24" s="430"/>
      <c r="Y24" s="431"/>
      <c r="Z24" s="365" t="s">
        <v>156</v>
      </c>
      <c r="AA24" s="366"/>
      <c r="AB24" s="366"/>
      <c r="AC24" s="366"/>
      <c r="AD24" s="366"/>
      <c r="AE24" s="366"/>
      <c r="AF24" s="366"/>
      <c r="AG24" s="367"/>
      <c r="AH24" s="368">
        <v>194</v>
      </c>
      <c r="AI24" s="369"/>
      <c r="AJ24" s="369"/>
      <c r="AK24" s="369"/>
      <c r="AL24" s="370"/>
      <c r="AM24" s="368">
        <v>542618</v>
      </c>
      <c r="AN24" s="369"/>
      <c r="AO24" s="369"/>
      <c r="AP24" s="369"/>
      <c r="AQ24" s="369"/>
      <c r="AR24" s="370"/>
      <c r="AS24" s="368">
        <v>2797</v>
      </c>
      <c r="AT24" s="369"/>
      <c r="AU24" s="369"/>
      <c r="AV24" s="369"/>
      <c r="AW24" s="369"/>
      <c r="AX24" s="371"/>
      <c r="AY24" s="359" t="s">
        <v>157</v>
      </c>
      <c r="AZ24" s="360"/>
      <c r="BA24" s="360"/>
      <c r="BB24" s="360"/>
      <c r="BC24" s="360"/>
      <c r="BD24" s="360"/>
      <c r="BE24" s="360"/>
      <c r="BF24" s="360"/>
      <c r="BG24" s="360"/>
      <c r="BH24" s="360"/>
      <c r="BI24" s="360"/>
      <c r="BJ24" s="360"/>
      <c r="BK24" s="360"/>
      <c r="BL24" s="360"/>
      <c r="BM24" s="361"/>
      <c r="BN24" s="392">
        <v>10721220</v>
      </c>
      <c r="BO24" s="393"/>
      <c r="BP24" s="393"/>
      <c r="BQ24" s="393"/>
      <c r="BR24" s="393"/>
      <c r="BS24" s="393"/>
      <c r="BT24" s="393"/>
      <c r="BU24" s="394"/>
      <c r="BV24" s="392">
        <v>10688241</v>
      </c>
      <c r="BW24" s="393"/>
      <c r="BX24" s="393"/>
      <c r="BY24" s="393"/>
      <c r="BZ24" s="393"/>
      <c r="CA24" s="393"/>
      <c r="CB24" s="393"/>
      <c r="CC24" s="394"/>
      <c r="CD24" s="152"/>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c r="DJ24" s="137"/>
      <c r="DK24" s="137"/>
      <c r="DL24" s="137"/>
      <c r="DM24" s="137"/>
      <c r="DN24" s="137"/>
      <c r="DO24" s="137"/>
    </row>
    <row r="25" spans="1:119" s="137" customFormat="1" ht="18.75" customHeight="1" x14ac:dyDescent="0.2">
      <c r="A25" s="138"/>
      <c r="B25" s="429"/>
      <c r="C25" s="430"/>
      <c r="D25" s="431"/>
      <c r="E25" s="365" t="s">
        <v>158</v>
      </c>
      <c r="F25" s="366"/>
      <c r="G25" s="366"/>
      <c r="H25" s="366"/>
      <c r="I25" s="366"/>
      <c r="J25" s="366"/>
      <c r="K25" s="367"/>
      <c r="L25" s="368">
        <v>1</v>
      </c>
      <c r="M25" s="369"/>
      <c r="N25" s="369"/>
      <c r="O25" s="369"/>
      <c r="P25" s="370"/>
      <c r="Q25" s="368">
        <v>6300</v>
      </c>
      <c r="R25" s="369"/>
      <c r="S25" s="369"/>
      <c r="T25" s="369"/>
      <c r="U25" s="369"/>
      <c r="V25" s="370"/>
      <c r="W25" s="439"/>
      <c r="X25" s="430"/>
      <c r="Y25" s="431"/>
      <c r="Z25" s="365" t="s">
        <v>159</v>
      </c>
      <c r="AA25" s="366"/>
      <c r="AB25" s="366"/>
      <c r="AC25" s="366"/>
      <c r="AD25" s="366"/>
      <c r="AE25" s="366"/>
      <c r="AF25" s="366"/>
      <c r="AG25" s="367"/>
      <c r="AH25" s="368" t="s">
        <v>123</v>
      </c>
      <c r="AI25" s="369"/>
      <c r="AJ25" s="369"/>
      <c r="AK25" s="369"/>
      <c r="AL25" s="370"/>
      <c r="AM25" s="368" t="s">
        <v>123</v>
      </c>
      <c r="AN25" s="369"/>
      <c r="AO25" s="369"/>
      <c r="AP25" s="369"/>
      <c r="AQ25" s="369"/>
      <c r="AR25" s="370"/>
      <c r="AS25" s="368" t="s">
        <v>123</v>
      </c>
      <c r="AT25" s="369"/>
      <c r="AU25" s="369"/>
      <c r="AV25" s="369"/>
      <c r="AW25" s="369"/>
      <c r="AX25" s="371"/>
      <c r="AY25" s="384" t="s">
        <v>160</v>
      </c>
      <c r="AZ25" s="385"/>
      <c r="BA25" s="385"/>
      <c r="BB25" s="385"/>
      <c r="BC25" s="385"/>
      <c r="BD25" s="385"/>
      <c r="BE25" s="385"/>
      <c r="BF25" s="385"/>
      <c r="BG25" s="385"/>
      <c r="BH25" s="385"/>
      <c r="BI25" s="385"/>
      <c r="BJ25" s="385"/>
      <c r="BK25" s="385"/>
      <c r="BL25" s="385"/>
      <c r="BM25" s="386"/>
      <c r="BN25" s="387">
        <v>255430</v>
      </c>
      <c r="BO25" s="388"/>
      <c r="BP25" s="388"/>
      <c r="BQ25" s="388"/>
      <c r="BR25" s="388"/>
      <c r="BS25" s="388"/>
      <c r="BT25" s="388"/>
      <c r="BU25" s="389"/>
      <c r="BV25" s="387">
        <v>245234</v>
      </c>
      <c r="BW25" s="388"/>
      <c r="BX25" s="388"/>
      <c r="BY25" s="388"/>
      <c r="BZ25" s="388"/>
      <c r="CA25" s="388"/>
      <c r="CB25" s="388"/>
      <c r="CC25" s="389"/>
      <c r="CD25" s="152"/>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9" s="137" customFormat="1" ht="18.75" customHeight="1" x14ac:dyDescent="0.2">
      <c r="A26" s="138"/>
      <c r="B26" s="429"/>
      <c r="C26" s="430"/>
      <c r="D26" s="431"/>
      <c r="E26" s="365" t="s">
        <v>161</v>
      </c>
      <c r="F26" s="366"/>
      <c r="G26" s="366"/>
      <c r="H26" s="366"/>
      <c r="I26" s="366"/>
      <c r="J26" s="366"/>
      <c r="K26" s="367"/>
      <c r="L26" s="368">
        <v>1</v>
      </c>
      <c r="M26" s="369"/>
      <c r="N26" s="369"/>
      <c r="O26" s="369"/>
      <c r="P26" s="370"/>
      <c r="Q26" s="368">
        <v>5600</v>
      </c>
      <c r="R26" s="369"/>
      <c r="S26" s="369"/>
      <c r="T26" s="369"/>
      <c r="U26" s="369"/>
      <c r="V26" s="370"/>
      <c r="W26" s="439"/>
      <c r="X26" s="430"/>
      <c r="Y26" s="431"/>
      <c r="Z26" s="365" t="s">
        <v>162</v>
      </c>
      <c r="AA26" s="404"/>
      <c r="AB26" s="404"/>
      <c r="AC26" s="404"/>
      <c r="AD26" s="404"/>
      <c r="AE26" s="404"/>
      <c r="AF26" s="404"/>
      <c r="AG26" s="405"/>
      <c r="AH26" s="368">
        <v>4</v>
      </c>
      <c r="AI26" s="369"/>
      <c r="AJ26" s="369"/>
      <c r="AK26" s="369"/>
      <c r="AL26" s="370"/>
      <c r="AM26" s="368">
        <v>10820</v>
      </c>
      <c r="AN26" s="369"/>
      <c r="AO26" s="369"/>
      <c r="AP26" s="369"/>
      <c r="AQ26" s="369"/>
      <c r="AR26" s="370"/>
      <c r="AS26" s="368">
        <v>2705</v>
      </c>
      <c r="AT26" s="369"/>
      <c r="AU26" s="369"/>
      <c r="AV26" s="369"/>
      <c r="AW26" s="369"/>
      <c r="AX26" s="371"/>
      <c r="AY26" s="401" t="s">
        <v>163</v>
      </c>
      <c r="AZ26" s="402"/>
      <c r="BA26" s="402"/>
      <c r="BB26" s="402"/>
      <c r="BC26" s="402"/>
      <c r="BD26" s="402"/>
      <c r="BE26" s="402"/>
      <c r="BF26" s="402"/>
      <c r="BG26" s="402"/>
      <c r="BH26" s="402"/>
      <c r="BI26" s="402"/>
      <c r="BJ26" s="402"/>
      <c r="BK26" s="402"/>
      <c r="BL26" s="402"/>
      <c r="BM26" s="403"/>
      <c r="BN26" s="392" t="s">
        <v>123</v>
      </c>
      <c r="BO26" s="393"/>
      <c r="BP26" s="393"/>
      <c r="BQ26" s="393"/>
      <c r="BR26" s="393"/>
      <c r="BS26" s="393"/>
      <c r="BT26" s="393"/>
      <c r="BU26" s="394"/>
      <c r="BV26" s="392" t="s">
        <v>123</v>
      </c>
      <c r="BW26" s="393"/>
      <c r="BX26" s="393"/>
      <c r="BY26" s="393"/>
      <c r="BZ26" s="393"/>
      <c r="CA26" s="393"/>
      <c r="CB26" s="393"/>
      <c r="CC26" s="394"/>
      <c r="CD26" s="152"/>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9" ht="18.75" customHeight="1" thickBot="1" x14ac:dyDescent="0.25">
      <c r="A27" s="138"/>
      <c r="B27" s="429"/>
      <c r="C27" s="430"/>
      <c r="D27" s="431"/>
      <c r="E27" s="365" t="s">
        <v>164</v>
      </c>
      <c r="F27" s="366"/>
      <c r="G27" s="366"/>
      <c r="H27" s="366"/>
      <c r="I27" s="366"/>
      <c r="J27" s="366"/>
      <c r="K27" s="367"/>
      <c r="L27" s="368">
        <v>1</v>
      </c>
      <c r="M27" s="369"/>
      <c r="N27" s="369"/>
      <c r="O27" s="369"/>
      <c r="P27" s="370"/>
      <c r="Q27" s="368">
        <v>3200</v>
      </c>
      <c r="R27" s="369"/>
      <c r="S27" s="369"/>
      <c r="T27" s="369"/>
      <c r="U27" s="369"/>
      <c r="V27" s="370"/>
      <c r="W27" s="439"/>
      <c r="X27" s="430"/>
      <c r="Y27" s="431"/>
      <c r="Z27" s="365" t="s">
        <v>165</v>
      </c>
      <c r="AA27" s="366"/>
      <c r="AB27" s="366"/>
      <c r="AC27" s="366"/>
      <c r="AD27" s="366"/>
      <c r="AE27" s="366"/>
      <c r="AF27" s="366"/>
      <c r="AG27" s="367"/>
      <c r="AH27" s="368">
        <v>1</v>
      </c>
      <c r="AI27" s="369"/>
      <c r="AJ27" s="369"/>
      <c r="AK27" s="369"/>
      <c r="AL27" s="370"/>
      <c r="AM27" s="368" t="s">
        <v>166</v>
      </c>
      <c r="AN27" s="369"/>
      <c r="AO27" s="369"/>
      <c r="AP27" s="369"/>
      <c r="AQ27" s="369"/>
      <c r="AR27" s="370"/>
      <c r="AS27" s="368" t="s">
        <v>166</v>
      </c>
      <c r="AT27" s="369"/>
      <c r="AU27" s="369"/>
      <c r="AV27" s="369"/>
      <c r="AW27" s="369"/>
      <c r="AX27" s="371"/>
      <c r="AY27" s="398" t="s">
        <v>167</v>
      </c>
      <c r="AZ27" s="399"/>
      <c r="BA27" s="399"/>
      <c r="BB27" s="399"/>
      <c r="BC27" s="399"/>
      <c r="BD27" s="399"/>
      <c r="BE27" s="399"/>
      <c r="BF27" s="399"/>
      <c r="BG27" s="399"/>
      <c r="BH27" s="399"/>
      <c r="BI27" s="399"/>
      <c r="BJ27" s="399"/>
      <c r="BK27" s="399"/>
      <c r="BL27" s="399"/>
      <c r="BM27" s="400"/>
      <c r="BN27" s="395">
        <v>1183677</v>
      </c>
      <c r="BO27" s="396"/>
      <c r="BP27" s="396"/>
      <c r="BQ27" s="396"/>
      <c r="BR27" s="396"/>
      <c r="BS27" s="396"/>
      <c r="BT27" s="396"/>
      <c r="BU27" s="397"/>
      <c r="BV27" s="395">
        <v>1183607</v>
      </c>
      <c r="BW27" s="396"/>
      <c r="BX27" s="396"/>
      <c r="BY27" s="396"/>
      <c r="BZ27" s="396"/>
      <c r="CA27" s="396"/>
      <c r="CB27" s="396"/>
      <c r="CC27" s="397"/>
      <c r="CD27" s="154"/>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c r="DJ27" s="137"/>
      <c r="DK27" s="137"/>
      <c r="DL27" s="137"/>
      <c r="DM27" s="137"/>
      <c r="DN27" s="137"/>
      <c r="DO27" s="137"/>
    </row>
    <row r="28" spans="1:119" ht="18.75" customHeight="1" x14ac:dyDescent="0.2">
      <c r="A28" s="138"/>
      <c r="B28" s="429"/>
      <c r="C28" s="430"/>
      <c r="D28" s="431"/>
      <c r="E28" s="365" t="s">
        <v>168</v>
      </c>
      <c r="F28" s="366"/>
      <c r="G28" s="366"/>
      <c r="H28" s="366"/>
      <c r="I28" s="366"/>
      <c r="J28" s="366"/>
      <c r="K28" s="367"/>
      <c r="L28" s="368">
        <v>1</v>
      </c>
      <c r="M28" s="369"/>
      <c r="N28" s="369"/>
      <c r="O28" s="369"/>
      <c r="P28" s="370"/>
      <c r="Q28" s="368">
        <v>2600</v>
      </c>
      <c r="R28" s="369"/>
      <c r="S28" s="369"/>
      <c r="T28" s="369"/>
      <c r="U28" s="369"/>
      <c r="V28" s="370"/>
      <c r="W28" s="439"/>
      <c r="X28" s="430"/>
      <c r="Y28" s="431"/>
      <c r="Z28" s="365" t="s">
        <v>169</v>
      </c>
      <c r="AA28" s="366"/>
      <c r="AB28" s="366"/>
      <c r="AC28" s="366"/>
      <c r="AD28" s="366"/>
      <c r="AE28" s="366"/>
      <c r="AF28" s="366"/>
      <c r="AG28" s="367"/>
      <c r="AH28" s="368" t="s">
        <v>123</v>
      </c>
      <c r="AI28" s="369"/>
      <c r="AJ28" s="369"/>
      <c r="AK28" s="369"/>
      <c r="AL28" s="370"/>
      <c r="AM28" s="368" t="s">
        <v>123</v>
      </c>
      <c r="AN28" s="369"/>
      <c r="AO28" s="369"/>
      <c r="AP28" s="369"/>
      <c r="AQ28" s="369"/>
      <c r="AR28" s="370"/>
      <c r="AS28" s="368" t="s">
        <v>123</v>
      </c>
      <c r="AT28" s="369"/>
      <c r="AU28" s="369"/>
      <c r="AV28" s="369"/>
      <c r="AW28" s="369"/>
      <c r="AX28" s="371"/>
      <c r="AY28" s="375" t="s">
        <v>170</v>
      </c>
      <c r="AZ28" s="376"/>
      <c r="BA28" s="376"/>
      <c r="BB28" s="377"/>
      <c r="BC28" s="384" t="s">
        <v>171</v>
      </c>
      <c r="BD28" s="385"/>
      <c r="BE28" s="385"/>
      <c r="BF28" s="385"/>
      <c r="BG28" s="385"/>
      <c r="BH28" s="385"/>
      <c r="BI28" s="385"/>
      <c r="BJ28" s="385"/>
      <c r="BK28" s="385"/>
      <c r="BL28" s="385"/>
      <c r="BM28" s="386"/>
      <c r="BN28" s="387">
        <v>1920560</v>
      </c>
      <c r="BO28" s="388"/>
      <c r="BP28" s="388"/>
      <c r="BQ28" s="388"/>
      <c r="BR28" s="388"/>
      <c r="BS28" s="388"/>
      <c r="BT28" s="388"/>
      <c r="BU28" s="389"/>
      <c r="BV28" s="387">
        <v>1247556</v>
      </c>
      <c r="BW28" s="388"/>
      <c r="BX28" s="388"/>
      <c r="BY28" s="388"/>
      <c r="BZ28" s="388"/>
      <c r="CA28" s="388"/>
      <c r="CB28" s="388"/>
      <c r="CC28" s="389"/>
      <c r="CD28" s="152"/>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c r="DJ28" s="137"/>
      <c r="DK28" s="137"/>
      <c r="DL28" s="137"/>
      <c r="DM28" s="137"/>
      <c r="DN28" s="137"/>
      <c r="DO28" s="137"/>
    </row>
    <row r="29" spans="1:119" ht="18.75" customHeight="1" x14ac:dyDescent="0.2">
      <c r="A29" s="138"/>
      <c r="B29" s="429"/>
      <c r="C29" s="430"/>
      <c r="D29" s="431"/>
      <c r="E29" s="365" t="s">
        <v>172</v>
      </c>
      <c r="F29" s="366"/>
      <c r="G29" s="366"/>
      <c r="H29" s="366"/>
      <c r="I29" s="366"/>
      <c r="J29" s="366"/>
      <c r="K29" s="367"/>
      <c r="L29" s="368">
        <v>11</v>
      </c>
      <c r="M29" s="369"/>
      <c r="N29" s="369"/>
      <c r="O29" s="369"/>
      <c r="P29" s="370"/>
      <c r="Q29" s="368">
        <v>2400</v>
      </c>
      <c r="R29" s="369"/>
      <c r="S29" s="369"/>
      <c r="T29" s="369"/>
      <c r="U29" s="369"/>
      <c r="V29" s="370"/>
      <c r="W29" s="440"/>
      <c r="X29" s="441"/>
      <c r="Y29" s="442"/>
      <c r="Z29" s="365" t="s">
        <v>173</v>
      </c>
      <c r="AA29" s="366"/>
      <c r="AB29" s="366"/>
      <c r="AC29" s="366"/>
      <c r="AD29" s="366"/>
      <c r="AE29" s="366"/>
      <c r="AF29" s="366"/>
      <c r="AG29" s="367"/>
      <c r="AH29" s="368">
        <v>195</v>
      </c>
      <c r="AI29" s="369"/>
      <c r="AJ29" s="369"/>
      <c r="AK29" s="369"/>
      <c r="AL29" s="370"/>
      <c r="AM29" s="368">
        <v>545272</v>
      </c>
      <c r="AN29" s="369"/>
      <c r="AO29" s="369"/>
      <c r="AP29" s="369"/>
      <c r="AQ29" s="369"/>
      <c r="AR29" s="370"/>
      <c r="AS29" s="368">
        <v>2796</v>
      </c>
      <c r="AT29" s="369"/>
      <c r="AU29" s="369"/>
      <c r="AV29" s="369"/>
      <c r="AW29" s="369"/>
      <c r="AX29" s="371"/>
      <c r="AY29" s="378"/>
      <c r="AZ29" s="379"/>
      <c r="BA29" s="379"/>
      <c r="BB29" s="380"/>
      <c r="BC29" s="372" t="s">
        <v>174</v>
      </c>
      <c r="BD29" s="373"/>
      <c r="BE29" s="373"/>
      <c r="BF29" s="373"/>
      <c r="BG29" s="373"/>
      <c r="BH29" s="373"/>
      <c r="BI29" s="373"/>
      <c r="BJ29" s="373"/>
      <c r="BK29" s="373"/>
      <c r="BL29" s="373"/>
      <c r="BM29" s="374"/>
      <c r="BN29" s="392">
        <v>30687</v>
      </c>
      <c r="BO29" s="393"/>
      <c r="BP29" s="393"/>
      <c r="BQ29" s="393"/>
      <c r="BR29" s="393"/>
      <c r="BS29" s="393"/>
      <c r="BT29" s="393"/>
      <c r="BU29" s="394"/>
      <c r="BV29" s="392">
        <v>30679</v>
      </c>
      <c r="BW29" s="393"/>
      <c r="BX29" s="393"/>
      <c r="BY29" s="393"/>
      <c r="BZ29" s="393"/>
      <c r="CA29" s="393"/>
      <c r="CB29" s="393"/>
      <c r="CC29" s="394"/>
      <c r="CD29" s="154"/>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c r="DJ29" s="137"/>
      <c r="DK29" s="137"/>
      <c r="DL29" s="137"/>
      <c r="DM29" s="137"/>
      <c r="DN29" s="137"/>
      <c r="DO29" s="137"/>
    </row>
    <row r="30" spans="1:119" ht="18.75" customHeight="1" thickBot="1" x14ac:dyDescent="0.25">
      <c r="A30" s="138"/>
      <c r="B30" s="432"/>
      <c r="C30" s="433"/>
      <c r="D30" s="434"/>
      <c r="E30" s="347"/>
      <c r="F30" s="348"/>
      <c r="G30" s="348"/>
      <c r="H30" s="348"/>
      <c r="I30" s="348"/>
      <c r="J30" s="348"/>
      <c r="K30" s="349"/>
      <c r="L30" s="350"/>
      <c r="M30" s="351"/>
      <c r="N30" s="351"/>
      <c r="O30" s="351"/>
      <c r="P30" s="352"/>
      <c r="Q30" s="350"/>
      <c r="R30" s="351"/>
      <c r="S30" s="351"/>
      <c r="T30" s="351"/>
      <c r="U30" s="351"/>
      <c r="V30" s="352"/>
      <c r="W30" s="353" t="s">
        <v>175</v>
      </c>
      <c r="X30" s="354"/>
      <c r="Y30" s="354"/>
      <c r="Z30" s="354"/>
      <c r="AA30" s="354"/>
      <c r="AB30" s="354"/>
      <c r="AC30" s="354"/>
      <c r="AD30" s="354"/>
      <c r="AE30" s="354"/>
      <c r="AF30" s="354"/>
      <c r="AG30" s="355"/>
      <c r="AH30" s="356">
        <v>96.9</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176</v>
      </c>
      <c r="BD30" s="360"/>
      <c r="BE30" s="360"/>
      <c r="BF30" s="360"/>
      <c r="BG30" s="360"/>
      <c r="BH30" s="360"/>
      <c r="BI30" s="360"/>
      <c r="BJ30" s="360"/>
      <c r="BK30" s="360"/>
      <c r="BL30" s="360"/>
      <c r="BM30" s="361"/>
      <c r="BN30" s="395">
        <v>365192</v>
      </c>
      <c r="BO30" s="396"/>
      <c r="BP30" s="396"/>
      <c r="BQ30" s="396"/>
      <c r="BR30" s="396"/>
      <c r="BS30" s="396"/>
      <c r="BT30" s="396"/>
      <c r="BU30" s="397"/>
      <c r="BV30" s="395">
        <v>815360</v>
      </c>
      <c r="BW30" s="396"/>
      <c r="BX30" s="396"/>
      <c r="BY30" s="396"/>
      <c r="BZ30" s="396"/>
      <c r="CA30" s="396"/>
      <c r="CB30" s="396"/>
      <c r="CC30" s="39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2">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2">
      <c r="A32" s="138"/>
      <c r="B32" s="164"/>
      <c r="C32" s="165" t="s">
        <v>177</v>
      </c>
      <c r="D32" s="165"/>
      <c r="E32" s="165"/>
      <c r="F32" s="162"/>
      <c r="G32" s="162"/>
      <c r="H32" s="162"/>
      <c r="I32" s="162"/>
      <c r="J32" s="162"/>
      <c r="K32" s="162"/>
      <c r="L32" s="162"/>
      <c r="M32" s="162"/>
      <c r="N32" s="162"/>
      <c r="O32" s="162"/>
      <c r="P32" s="162"/>
      <c r="Q32" s="162"/>
      <c r="R32" s="162"/>
      <c r="S32" s="162"/>
      <c r="T32" s="162"/>
      <c r="U32" s="162" t="s">
        <v>178</v>
      </c>
      <c r="V32" s="162"/>
      <c r="W32" s="162"/>
      <c r="X32" s="162"/>
      <c r="Y32" s="162"/>
      <c r="Z32" s="162"/>
      <c r="AA32" s="162"/>
      <c r="AB32" s="162"/>
      <c r="AC32" s="162"/>
      <c r="AD32" s="162"/>
      <c r="AE32" s="162"/>
      <c r="AF32" s="162"/>
      <c r="AG32" s="162"/>
      <c r="AH32" s="162"/>
      <c r="AI32" s="162"/>
      <c r="AJ32" s="162"/>
      <c r="AK32" s="162"/>
      <c r="AL32" s="162"/>
      <c r="AM32" s="166" t="s">
        <v>179</v>
      </c>
      <c r="AN32" s="162"/>
      <c r="AO32" s="162"/>
      <c r="AP32" s="162"/>
      <c r="AQ32" s="162"/>
      <c r="AR32" s="162"/>
      <c r="AS32" s="166"/>
      <c r="AT32" s="166"/>
      <c r="AU32" s="166"/>
      <c r="AV32" s="166"/>
      <c r="AW32" s="166"/>
      <c r="AX32" s="166"/>
      <c r="AY32" s="166"/>
      <c r="AZ32" s="166"/>
      <c r="BA32" s="166"/>
      <c r="BB32" s="162"/>
      <c r="BC32" s="166"/>
      <c r="BD32" s="162"/>
      <c r="BE32" s="166" t="s">
        <v>180</v>
      </c>
      <c r="BF32" s="162"/>
      <c r="BG32" s="162"/>
      <c r="BH32" s="162"/>
      <c r="BI32" s="162"/>
      <c r="BJ32" s="166"/>
      <c r="BK32" s="166"/>
      <c r="BL32" s="166"/>
      <c r="BM32" s="166"/>
      <c r="BN32" s="166"/>
      <c r="BO32" s="166"/>
      <c r="BP32" s="166"/>
      <c r="BQ32" s="166"/>
      <c r="BR32" s="162"/>
      <c r="BS32" s="162"/>
      <c r="BT32" s="162"/>
      <c r="BU32" s="162"/>
      <c r="BV32" s="162"/>
      <c r="BW32" s="162" t="s">
        <v>181</v>
      </c>
      <c r="BX32" s="162"/>
      <c r="BY32" s="162"/>
      <c r="BZ32" s="162"/>
      <c r="CA32" s="162"/>
      <c r="CB32" s="166"/>
      <c r="CC32" s="166"/>
      <c r="CD32" s="166"/>
      <c r="CE32" s="166"/>
      <c r="CF32" s="166"/>
      <c r="CG32" s="166"/>
      <c r="CH32" s="166"/>
      <c r="CI32" s="166"/>
      <c r="CJ32" s="166"/>
      <c r="CK32" s="166"/>
      <c r="CL32" s="166"/>
      <c r="CM32" s="166"/>
      <c r="CN32" s="166"/>
      <c r="CO32" s="166" t="s">
        <v>182</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2">
      <c r="A33" s="138"/>
      <c r="B33" s="164"/>
      <c r="C33" s="346" t="s">
        <v>183</v>
      </c>
      <c r="D33" s="346"/>
      <c r="E33" s="345" t="s">
        <v>184</v>
      </c>
      <c r="F33" s="345"/>
      <c r="G33" s="345"/>
      <c r="H33" s="345"/>
      <c r="I33" s="345"/>
      <c r="J33" s="345"/>
      <c r="K33" s="345"/>
      <c r="L33" s="345"/>
      <c r="M33" s="345"/>
      <c r="N33" s="345"/>
      <c r="O33" s="345"/>
      <c r="P33" s="345"/>
      <c r="Q33" s="345"/>
      <c r="R33" s="345"/>
      <c r="S33" s="345"/>
      <c r="T33" s="167"/>
      <c r="U33" s="346" t="s">
        <v>183</v>
      </c>
      <c r="V33" s="346"/>
      <c r="W33" s="345" t="s">
        <v>184</v>
      </c>
      <c r="X33" s="345"/>
      <c r="Y33" s="345"/>
      <c r="Z33" s="345"/>
      <c r="AA33" s="345"/>
      <c r="AB33" s="345"/>
      <c r="AC33" s="345"/>
      <c r="AD33" s="345"/>
      <c r="AE33" s="345"/>
      <c r="AF33" s="345"/>
      <c r="AG33" s="345"/>
      <c r="AH33" s="345"/>
      <c r="AI33" s="345"/>
      <c r="AJ33" s="345"/>
      <c r="AK33" s="345"/>
      <c r="AL33" s="167"/>
      <c r="AM33" s="346" t="s">
        <v>183</v>
      </c>
      <c r="AN33" s="346"/>
      <c r="AO33" s="345" t="s">
        <v>184</v>
      </c>
      <c r="AP33" s="345"/>
      <c r="AQ33" s="345"/>
      <c r="AR33" s="345"/>
      <c r="AS33" s="345"/>
      <c r="AT33" s="345"/>
      <c r="AU33" s="345"/>
      <c r="AV33" s="345"/>
      <c r="AW33" s="345"/>
      <c r="AX33" s="345"/>
      <c r="AY33" s="345"/>
      <c r="AZ33" s="345"/>
      <c r="BA33" s="345"/>
      <c r="BB33" s="345"/>
      <c r="BC33" s="345"/>
      <c r="BD33" s="168"/>
      <c r="BE33" s="345" t="s">
        <v>185</v>
      </c>
      <c r="BF33" s="345"/>
      <c r="BG33" s="345" t="s">
        <v>186</v>
      </c>
      <c r="BH33" s="345"/>
      <c r="BI33" s="345"/>
      <c r="BJ33" s="345"/>
      <c r="BK33" s="345"/>
      <c r="BL33" s="345"/>
      <c r="BM33" s="345"/>
      <c r="BN33" s="345"/>
      <c r="BO33" s="345"/>
      <c r="BP33" s="345"/>
      <c r="BQ33" s="345"/>
      <c r="BR33" s="345"/>
      <c r="BS33" s="345"/>
      <c r="BT33" s="345"/>
      <c r="BU33" s="345"/>
      <c r="BV33" s="168"/>
      <c r="BW33" s="346" t="s">
        <v>185</v>
      </c>
      <c r="BX33" s="346"/>
      <c r="BY33" s="345" t="s">
        <v>187</v>
      </c>
      <c r="BZ33" s="345"/>
      <c r="CA33" s="345"/>
      <c r="CB33" s="345"/>
      <c r="CC33" s="345"/>
      <c r="CD33" s="345"/>
      <c r="CE33" s="345"/>
      <c r="CF33" s="345"/>
      <c r="CG33" s="345"/>
      <c r="CH33" s="345"/>
      <c r="CI33" s="345"/>
      <c r="CJ33" s="345"/>
      <c r="CK33" s="345"/>
      <c r="CL33" s="345"/>
      <c r="CM33" s="345"/>
      <c r="CN33" s="167"/>
      <c r="CO33" s="346" t="s">
        <v>183</v>
      </c>
      <c r="CP33" s="346"/>
      <c r="CQ33" s="345" t="s">
        <v>188</v>
      </c>
      <c r="CR33" s="345"/>
      <c r="CS33" s="345"/>
      <c r="CT33" s="345"/>
      <c r="CU33" s="345"/>
      <c r="CV33" s="345"/>
      <c r="CW33" s="345"/>
      <c r="CX33" s="345"/>
      <c r="CY33" s="345"/>
      <c r="CZ33" s="345"/>
      <c r="DA33" s="345"/>
      <c r="DB33" s="345"/>
      <c r="DC33" s="345"/>
      <c r="DD33" s="345"/>
      <c r="DE33" s="345"/>
      <c r="DF33" s="167"/>
      <c r="DG33" s="345" t="s">
        <v>189</v>
      </c>
      <c r="DH33" s="345"/>
      <c r="DI33" s="169"/>
      <c r="DJ33" s="137"/>
      <c r="DK33" s="137"/>
      <c r="DL33" s="137"/>
      <c r="DM33" s="137"/>
      <c r="DN33" s="137"/>
      <c r="DO33" s="137"/>
    </row>
    <row r="34" spans="1:119" ht="32.25" customHeight="1" x14ac:dyDescent="0.2">
      <c r="A34" s="138"/>
      <c r="B34" s="164"/>
      <c r="C34" s="343">
        <f>IF(E34="","",1)</f>
        <v>1</v>
      </c>
      <c r="D34" s="343"/>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5"/>
      <c r="U34" s="343">
        <f>IF(W34="","",MAX(C34:D43)+1)</f>
        <v>3</v>
      </c>
      <c r="V34" s="343"/>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5"/>
      <c r="AM34" s="343">
        <f>IF(AO34="","",MAX(C34:D43,U34:V43)+1)</f>
        <v>6</v>
      </c>
      <c r="AN34" s="343"/>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5"/>
      <c r="BE34" s="343">
        <f>IF(BG34="","",MAX(C34:D43,U34:V43,AM34:AN43)+1)</f>
        <v>7</v>
      </c>
      <c r="BF34" s="343"/>
      <c r="BG34" s="344" t="str">
        <f>IF('各会計、関係団体の財政状況及び健全化判断比率'!B32="","",'各会計、関係団体の財政状況及び健全化判断比率'!B32)</f>
        <v>公共下水道事業特別会計</v>
      </c>
      <c r="BH34" s="344"/>
      <c r="BI34" s="344"/>
      <c r="BJ34" s="344"/>
      <c r="BK34" s="344"/>
      <c r="BL34" s="344"/>
      <c r="BM34" s="344"/>
      <c r="BN34" s="344"/>
      <c r="BO34" s="344"/>
      <c r="BP34" s="344"/>
      <c r="BQ34" s="344"/>
      <c r="BR34" s="344"/>
      <c r="BS34" s="344"/>
      <c r="BT34" s="344"/>
      <c r="BU34" s="344"/>
      <c r="BV34" s="165"/>
      <c r="BW34" s="343" t="str">
        <f>IF(BY34="","",MAX(C34:D43,U34:V43,AM34:AN43,BE34:BF43)+1)</f>
        <v/>
      </c>
      <c r="BX34" s="343"/>
      <c r="BY34" s="344" t="str">
        <f>IF('各会計、関係団体の財政状況及び健全化判断比率'!B68="","",'各会計、関係団体の財政状況及び健全化判断比率'!B68)</f>
        <v/>
      </c>
      <c r="BZ34" s="344"/>
      <c r="CA34" s="344"/>
      <c r="CB34" s="344"/>
      <c r="CC34" s="344"/>
      <c r="CD34" s="344"/>
      <c r="CE34" s="344"/>
      <c r="CF34" s="344"/>
      <c r="CG34" s="344"/>
      <c r="CH34" s="344"/>
      <c r="CI34" s="344"/>
      <c r="CJ34" s="344"/>
      <c r="CK34" s="344"/>
      <c r="CL34" s="344"/>
      <c r="CM34" s="344"/>
      <c r="CN34" s="165"/>
      <c r="CO34" s="343" t="str">
        <f>IF(CQ34="","",MAX(C34:D43,U34:V43,AM34:AN43,BE34:BF43,BW34:BX43)+1)</f>
        <v/>
      </c>
      <c r="CP34" s="343"/>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2"/>
      <c r="DG34" s="342" t="str">
        <f>IF('各会計、関係団体の財政状況及び健全化判断比率'!BR7="","",'各会計、関係団体の財政状況及び健全化判断比率'!BR7)</f>
        <v/>
      </c>
      <c r="DH34" s="342"/>
      <c r="DI34" s="169"/>
      <c r="DJ34" s="137"/>
      <c r="DK34" s="137"/>
      <c r="DL34" s="137"/>
      <c r="DM34" s="137"/>
      <c r="DN34" s="137"/>
      <c r="DO34" s="137"/>
    </row>
    <row r="35" spans="1:119" ht="32.25" customHeight="1" x14ac:dyDescent="0.2">
      <c r="A35" s="138"/>
      <c r="B35" s="164"/>
      <c r="C35" s="343">
        <f>IF(E35="","",C34+1)</f>
        <v>2</v>
      </c>
      <c r="D35" s="343"/>
      <c r="E35" s="344" t="str">
        <f>IF('各会計、関係団体の財政状況及び健全化判断比率'!B8="","",'各会計、関係団体の財政状況及び健全化判断比率'!B8)</f>
        <v>土地取得事業特別会計</v>
      </c>
      <c r="F35" s="344"/>
      <c r="G35" s="344"/>
      <c r="H35" s="344"/>
      <c r="I35" s="344"/>
      <c r="J35" s="344"/>
      <c r="K35" s="344"/>
      <c r="L35" s="344"/>
      <c r="M35" s="344"/>
      <c r="N35" s="344"/>
      <c r="O35" s="344"/>
      <c r="P35" s="344"/>
      <c r="Q35" s="344"/>
      <c r="R35" s="344"/>
      <c r="S35" s="344"/>
      <c r="T35" s="165"/>
      <c r="U35" s="343">
        <f>IF(W35="","",U34+1)</f>
        <v>4</v>
      </c>
      <c r="V35" s="343"/>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5"/>
      <c r="AM35" s="343" t="str">
        <f t="shared" ref="AM35:AM43" si="0">IF(AO35="","",AM34+1)</f>
        <v/>
      </c>
      <c r="AN35" s="343"/>
      <c r="AO35" s="344"/>
      <c r="AP35" s="344"/>
      <c r="AQ35" s="344"/>
      <c r="AR35" s="344"/>
      <c r="AS35" s="344"/>
      <c r="AT35" s="344"/>
      <c r="AU35" s="344"/>
      <c r="AV35" s="344"/>
      <c r="AW35" s="344"/>
      <c r="AX35" s="344"/>
      <c r="AY35" s="344"/>
      <c r="AZ35" s="344"/>
      <c r="BA35" s="344"/>
      <c r="BB35" s="344"/>
      <c r="BC35" s="344"/>
      <c r="BD35" s="165"/>
      <c r="BE35" s="343" t="str">
        <f t="shared" ref="BE35:BE43" si="1">IF(BG35="","",BE34+1)</f>
        <v/>
      </c>
      <c r="BF35" s="343"/>
      <c r="BG35" s="344"/>
      <c r="BH35" s="344"/>
      <c r="BI35" s="344"/>
      <c r="BJ35" s="344"/>
      <c r="BK35" s="344"/>
      <c r="BL35" s="344"/>
      <c r="BM35" s="344"/>
      <c r="BN35" s="344"/>
      <c r="BO35" s="344"/>
      <c r="BP35" s="344"/>
      <c r="BQ35" s="344"/>
      <c r="BR35" s="344"/>
      <c r="BS35" s="344"/>
      <c r="BT35" s="344"/>
      <c r="BU35" s="344"/>
      <c r="BV35" s="165"/>
      <c r="BW35" s="343" t="str">
        <f t="shared" ref="BW35:BW43" si="2">IF(BY35="","",BW34+1)</f>
        <v/>
      </c>
      <c r="BX35" s="343"/>
      <c r="BY35" s="344" t="str">
        <f>IF('各会計、関係団体の財政状況及び健全化判断比率'!B69="","",'各会計、関係団体の財政状況及び健全化判断比率'!B69)</f>
        <v/>
      </c>
      <c r="BZ35" s="344"/>
      <c r="CA35" s="344"/>
      <c r="CB35" s="344"/>
      <c r="CC35" s="344"/>
      <c r="CD35" s="344"/>
      <c r="CE35" s="344"/>
      <c r="CF35" s="344"/>
      <c r="CG35" s="344"/>
      <c r="CH35" s="344"/>
      <c r="CI35" s="344"/>
      <c r="CJ35" s="344"/>
      <c r="CK35" s="344"/>
      <c r="CL35" s="344"/>
      <c r="CM35" s="344"/>
      <c r="CN35" s="165"/>
      <c r="CO35" s="343" t="str">
        <f t="shared" ref="CO35:CO43" si="3">IF(CQ35="","",CO34+1)</f>
        <v/>
      </c>
      <c r="CP35" s="343"/>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2"/>
      <c r="DG35" s="342" t="str">
        <f>IF('各会計、関係団体の財政状況及び健全化判断比率'!BR8="","",'各会計、関係団体の財政状況及び健全化判断比率'!BR8)</f>
        <v/>
      </c>
      <c r="DH35" s="342"/>
      <c r="DI35" s="169"/>
      <c r="DJ35" s="137"/>
      <c r="DK35" s="137"/>
      <c r="DL35" s="137"/>
      <c r="DM35" s="137"/>
      <c r="DN35" s="137"/>
      <c r="DO35" s="137"/>
    </row>
    <row r="36" spans="1:119" ht="32.25" customHeight="1" x14ac:dyDescent="0.2">
      <c r="A36" s="138"/>
      <c r="B36" s="164"/>
      <c r="C36" s="343" t="str">
        <f>IF(E36="","",C35+1)</f>
        <v/>
      </c>
      <c r="D36" s="343"/>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5"/>
      <c r="U36" s="343">
        <f t="shared" ref="U36:U43" si="4">IF(W36="","",U35+1)</f>
        <v>5</v>
      </c>
      <c r="V36" s="343"/>
      <c r="W36" s="344" t="str">
        <f>IF('各会計、関係団体の財政状況及び健全化判断比率'!B30="","",'各会計、関係団体の財政状況及び健全化判断比率'!B30)</f>
        <v>後期高齢者医療事業特別会計</v>
      </c>
      <c r="X36" s="344"/>
      <c r="Y36" s="344"/>
      <c r="Z36" s="344"/>
      <c r="AA36" s="344"/>
      <c r="AB36" s="344"/>
      <c r="AC36" s="344"/>
      <c r="AD36" s="344"/>
      <c r="AE36" s="344"/>
      <c r="AF36" s="344"/>
      <c r="AG36" s="344"/>
      <c r="AH36" s="344"/>
      <c r="AI36" s="344"/>
      <c r="AJ36" s="344"/>
      <c r="AK36" s="344"/>
      <c r="AL36" s="165"/>
      <c r="AM36" s="343" t="str">
        <f t="shared" si="0"/>
        <v/>
      </c>
      <c r="AN36" s="343"/>
      <c r="AO36" s="344"/>
      <c r="AP36" s="344"/>
      <c r="AQ36" s="344"/>
      <c r="AR36" s="344"/>
      <c r="AS36" s="344"/>
      <c r="AT36" s="344"/>
      <c r="AU36" s="344"/>
      <c r="AV36" s="344"/>
      <c r="AW36" s="344"/>
      <c r="AX36" s="344"/>
      <c r="AY36" s="344"/>
      <c r="AZ36" s="344"/>
      <c r="BA36" s="344"/>
      <c r="BB36" s="344"/>
      <c r="BC36" s="344"/>
      <c r="BD36" s="165"/>
      <c r="BE36" s="343" t="str">
        <f t="shared" si="1"/>
        <v/>
      </c>
      <c r="BF36" s="343"/>
      <c r="BG36" s="344"/>
      <c r="BH36" s="344"/>
      <c r="BI36" s="344"/>
      <c r="BJ36" s="344"/>
      <c r="BK36" s="344"/>
      <c r="BL36" s="344"/>
      <c r="BM36" s="344"/>
      <c r="BN36" s="344"/>
      <c r="BO36" s="344"/>
      <c r="BP36" s="344"/>
      <c r="BQ36" s="344"/>
      <c r="BR36" s="344"/>
      <c r="BS36" s="344"/>
      <c r="BT36" s="344"/>
      <c r="BU36" s="344"/>
      <c r="BV36" s="165"/>
      <c r="BW36" s="343" t="str">
        <f t="shared" si="2"/>
        <v/>
      </c>
      <c r="BX36" s="343"/>
      <c r="BY36" s="344" t="str">
        <f>IF('各会計、関係団体の財政状況及び健全化判断比率'!B70="","",'各会計、関係団体の財政状況及び健全化判断比率'!B70)</f>
        <v/>
      </c>
      <c r="BZ36" s="344"/>
      <c r="CA36" s="344"/>
      <c r="CB36" s="344"/>
      <c r="CC36" s="344"/>
      <c r="CD36" s="344"/>
      <c r="CE36" s="344"/>
      <c r="CF36" s="344"/>
      <c r="CG36" s="344"/>
      <c r="CH36" s="344"/>
      <c r="CI36" s="344"/>
      <c r="CJ36" s="344"/>
      <c r="CK36" s="344"/>
      <c r="CL36" s="344"/>
      <c r="CM36" s="344"/>
      <c r="CN36" s="165"/>
      <c r="CO36" s="343" t="str">
        <f t="shared" si="3"/>
        <v/>
      </c>
      <c r="CP36" s="343"/>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2"/>
      <c r="DG36" s="342" t="str">
        <f>IF('各会計、関係団体の財政状況及び健全化判断比率'!BR9="","",'各会計、関係団体の財政状況及び健全化判断比率'!BR9)</f>
        <v/>
      </c>
      <c r="DH36" s="342"/>
      <c r="DI36" s="169"/>
      <c r="DJ36" s="137"/>
      <c r="DK36" s="137"/>
      <c r="DL36" s="137"/>
      <c r="DM36" s="137"/>
      <c r="DN36" s="137"/>
      <c r="DO36" s="137"/>
    </row>
    <row r="37" spans="1:119" ht="32.25" customHeight="1" x14ac:dyDescent="0.2">
      <c r="A37" s="138"/>
      <c r="B37" s="164"/>
      <c r="C37" s="343" t="str">
        <f>IF(E37="","",C36+1)</f>
        <v/>
      </c>
      <c r="D37" s="343"/>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5"/>
      <c r="U37" s="343" t="str">
        <f t="shared" si="4"/>
        <v/>
      </c>
      <c r="V37" s="343"/>
      <c r="W37" s="344"/>
      <c r="X37" s="344"/>
      <c r="Y37" s="344"/>
      <c r="Z37" s="344"/>
      <c r="AA37" s="344"/>
      <c r="AB37" s="344"/>
      <c r="AC37" s="344"/>
      <c r="AD37" s="344"/>
      <c r="AE37" s="344"/>
      <c r="AF37" s="344"/>
      <c r="AG37" s="344"/>
      <c r="AH37" s="344"/>
      <c r="AI37" s="344"/>
      <c r="AJ37" s="344"/>
      <c r="AK37" s="344"/>
      <c r="AL37" s="165"/>
      <c r="AM37" s="343" t="str">
        <f t="shared" si="0"/>
        <v/>
      </c>
      <c r="AN37" s="343"/>
      <c r="AO37" s="344"/>
      <c r="AP37" s="344"/>
      <c r="AQ37" s="344"/>
      <c r="AR37" s="344"/>
      <c r="AS37" s="344"/>
      <c r="AT37" s="344"/>
      <c r="AU37" s="344"/>
      <c r="AV37" s="344"/>
      <c r="AW37" s="344"/>
      <c r="AX37" s="344"/>
      <c r="AY37" s="344"/>
      <c r="AZ37" s="344"/>
      <c r="BA37" s="344"/>
      <c r="BB37" s="344"/>
      <c r="BC37" s="344"/>
      <c r="BD37" s="165"/>
      <c r="BE37" s="343" t="str">
        <f t="shared" si="1"/>
        <v/>
      </c>
      <c r="BF37" s="343"/>
      <c r="BG37" s="344"/>
      <c r="BH37" s="344"/>
      <c r="BI37" s="344"/>
      <c r="BJ37" s="344"/>
      <c r="BK37" s="344"/>
      <c r="BL37" s="344"/>
      <c r="BM37" s="344"/>
      <c r="BN37" s="344"/>
      <c r="BO37" s="344"/>
      <c r="BP37" s="344"/>
      <c r="BQ37" s="344"/>
      <c r="BR37" s="344"/>
      <c r="BS37" s="344"/>
      <c r="BT37" s="344"/>
      <c r="BU37" s="344"/>
      <c r="BV37" s="165"/>
      <c r="BW37" s="343" t="str">
        <f t="shared" si="2"/>
        <v/>
      </c>
      <c r="BX37" s="343"/>
      <c r="BY37" s="344" t="str">
        <f>IF('各会計、関係団体の財政状況及び健全化判断比率'!B71="","",'各会計、関係団体の財政状況及び健全化判断比率'!B71)</f>
        <v/>
      </c>
      <c r="BZ37" s="344"/>
      <c r="CA37" s="344"/>
      <c r="CB37" s="344"/>
      <c r="CC37" s="344"/>
      <c r="CD37" s="344"/>
      <c r="CE37" s="344"/>
      <c r="CF37" s="344"/>
      <c r="CG37" s="344"/>
      <c r="CH37" s="344"/>
      <c r="CI37" s="344"/>
      <c r="CJ37" s="344"/>
      <c r="CK37" s="344"/>
      <c r="CL37" s="344"/>
      <c r="CM37" s="344"/>
      <c r="CN37" s="165"/>
      <c r="CO37" s="343" t="str">
        <f t="shared" si="3"/>
        <v/>
      </c>
      <c r="CP37" s="343"/>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2"/>
      <c r="DG37" s="342" t="str">
        <f>IF('各会計、関係団体の財政状況及び健全化判断比率'!BR10="","",'各会計、関係団体の財政状況及び健全化判断比率'!BR10)</f>
        <v/>
      </c>
      <c r="DH37" s="342"/>
      <c r="DI37" s="169"/>
      <c r="DJ37" s="137"/>
      <c r="DK37" s="137"/>
      <c r="DL37" s="137"/>
      <c r="DM37" s="137"/>
      <c r="DN37" s="137"/>
      <c r="DO37" s="137"/>
    </row>
    <row r="38" spans="1:119" ht="32.25" customHeight="1" x14ac:dyDescent="0.2">
      <c r="A38" s="138"/>
      <c r="B38" s="164"/>
      <c r="C38" s="343" t="str">
        <f t="shared" ref="C38:C43" si="5">IF(E38="","",C37+1)</f>
        <v/>
      </c>
      <c r="D38" s="343"/>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5"/>
      <c r="U38" s="343" t="str">
        <f t="shared" si="4"/>
        <v/>
      </c>
      <c r="V38" s="343"/>
      <c r="W38" s="344"/>
      <c r="X38" s="344"/>
      <c r="Y38" s="344"/>
      <c r="Z38" s="344"/>
      <c r="AA38" s="344"/>
      <c r="AB38" s="344"/>
      <c r="AC38" s="344"/>
      <c r="AD38" s="344"/>
      <c r="AE38" s="344"/>
      <c r="AF38" s="344"/>
      <c r="AG38" s="344"/>
      <c r="AH38" s="344"/>
      <c r="AI38" s="344"/>
      <c r="AJ38" s="344"/>
      <c r="AK38" s="344"/>
      <c r="AL38" s="165"/>
      <c r="AM38" s="343" t="str">
        <f t="shared" si="0"/>
        <v/>
      </c>
      <c r="AN38" s="343"/>
      <c r="AO38" s="344"/>
      <c r="AP38" s="344"/>
      <c r="AQ38" s="344"/>
      <c r="AR38" s="344"/>
      <c r="AS38" s="344"/>
      <c r="AT38" s="344"/>
      <c r="AU38" s="344"/>
      <c r="AV38" s="344"/>
      <c r="AW38" s="344"/>
      <c r="AX38" s="344"/>
      <c r="AY38" s="344"/>
      <c r="AZ38" s="344"/>
      <c r="BA38" s="344"/>
      <c r="BB38" s="344"/>
      <c r="BC38" s="344"/>
      <c r="BD38" s="165"/>
      <c r="BE38" s="343" t="str">
        <f t="shared" si="1"/>
        <v/>
      </c>
      <c r="BF38" s="343"/>
      <c r="BG38" s="344"/>
      <c r="BH38" s="344"/>
      <c r="BI38" s="344"/>
      <c r="BJ38" s="344"/>
      <c r="BK38" s="344"/>
      <c r="BL38" s="344"/>
      <c r="BM38" s="344"/>
      <c r="BN38" s="344"/>
      <c r="BO38" s="344"/>
      <c r="BP38" s="344"/>
      <c r="BQ38" s="344"/>
      <c r="BR38" s="344"/>
      <c r="BS38" s="344"/>
      <c r="BT38" s="344"/>
      <c r="BU38" s="344"/>
      <c r="BV38" s="165"/>
      <c r="BW38" s="343" t="str">
        <f t="shared" si="2"/>
        <v/>
      </c>
      <c r="BX38" s="343"/>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5"/>
      <c r="CO38" s="343" t="str">
        <f t="shared" si="3"/>
        <v/>
      </c>
      <c r="CP38" s="343"/>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2"/>
      <c r="DG38" s="342" t="str">
        <f>IF('各会計、関係団体の財政状況及び健全化判断比率'!BR11="","",'各会計、関係団体の財政状況及び健全化判断比率'!BR11)</f>
        <v/>
      </c>
      <c r="DH38" s="342"/>
      <c r="DI38" s="169"/>
      <c r="DJ38" s="137"/>
      <c r="DK38" s="137"/>
      <c r="DL38" s="137"/>
      <c r="DM38" s="137"/>
      <c r="DN38" s="137"/>
      <c r="DO38" s="137"/>
    </row>
    <row r="39" spans="1:119" ht="32.25" customHeight="1" x14ac:dyDescent="0.2">
      <c r="A39" s="138"/>
      <c r="B39" s="164"/>
      <c r="C39" s="343" t="str">
        <f t="shared" si="5"/>
        <v/>
      </c>
      <c r="D39" s="343"/>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5"/>
      <c r="U39" s="343" t="str">
        <f t="shared" si="4"/>
        <v/>
      </c>
      <c r="V39" s="343"/>
      <c r="W39" s="344"/>
      <c r="X39" s="344"/>
      <c r="Y39" s="344"/>
      <c r="Z39" s="344"/>
      <c r="AA39" s="344"/>
      <c r="AB39" s="344"/>
      <c r="AC39" s="344"/>
      <c r="AD39" s="344"/>
      <c r="AE39" s="344"/>
      <c r="AF39" s="344"/>
      <c r="AG39" s="344"/>
      <c r="AH39" s="344"/>
      <c r="AI39" s="344"/>
      <c r="AJ39" s="344"/>
      <c r="AK39" s="344"/>
      <c r="AL39" s="165"/>
      <c r="AM39" s="343" t="str">
        <f t="shared" si="0"/>
        <v/>
      </c>
      <c r="AN39" s="343"/>
      <c r="AO39" s="344"/>
      <c r="AP39" s="344"/>
      <c r="AQ39" s="344"/>
      <c r="AR39" s="344"/>
      <c r="AS39" s="344"/>
      <c r="AT39" s="344"/>
      <c r="AU39" s="344"/>
      <c r="AV39" s="344"/>
      <c r="AW39" s="344"/>
      <c r="AX39" s="344"/>
      <c r="AY39" s="344"/>
      <c r="AZ39" s="344"/>
      <c r="BA39" s="344"/>
      <c r="BB39" s="344"/>
      <c r="BC39" s="344"/>
      <c r="BD39" s="165"/>
      <c r="BE39" s="343" t="str">
        <f t="shared" si="1"/>
        <v/>
      </c>
      <c r="BF39" s="343"/>
      <c r="BG39" s="344"/>
      <c r="BH39" s="344"/>
      <c r="BI39" s="344"/>
      <c r="BJ39" s="344"/>
      <c r="BK39" s="344"/>
      <c r="BL39" s="344"/>
      <c r="BM39" s="344"/>
      <c r="BN39" s="344"/>
      <c r="BO39" s="344"/>
      <c r="BP39" s="344"/>
      <c r="BQ39" s="344"/>
      <c r="BR39" s="344"/>
      <c r="BS39" s="344"/>
      <c r="BT39" s="344"/>
      <c r="BU39" s="344"/>
      <c r="BV39" s="165"/>
      <c r="BW39" s="343" t="str">
        <f t="shared" si="2"/>
        <v/>
      </c>
      <c r="BX39" s="343"/>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5"/>
      <c r="CO39" s="343" t="str">
        <f t="shared" si="3"/>
        <v/>
      </c>
      <c r="CP39" s="343"/>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2"/>
      <c r="DG39" s="342" t="str">
        <f>IF('各会計、関係団体の財政状況及び健全化判断比率'!BR12="","",'各会計、関係団体の財政状況及び健全化判断比率'!BR12)</f>
        <v/>
      </c>
      <c r="DH39" s="342"/>
      <c r="DI39" s="169"/>
      <c r="DJ39" s="137"/>
      <c r="DK39" s="137"/>
      <c r="DL39" s="137"/>
      <c r="DM39" s="137"/>
      <c r="DN39" s="137"/>
      <c r="DO39" s="137"/>
    </row>
    <row r="40" spans="1:119" ht="32.25" customHeight="1" x14ac:dyDescent="0.2">
      <c r="A40" s="138"/>
      <c r="B40" s="164"/>
      <c r="C40" s="343" t="str">
        <f t="shared" si="5"/>
        <v/>
      </c>
      <c r="D40" s="343"/>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5"/>
      <c r="U40" s="343" t="str">
        <f t="shared" si="4"/>
        <v/>
      </c>
      <c r="V40" s="343"/>
      <c r="W40" s="344"/>
      <c r="X40" s="344"/>
      <c r="Y40" s="344"/>
      <c r="Z40" s="344"/>
      <c r="AA40" s="344"/>
      <c r="AB40" s="344"/>
      <c r="AC40" s="344"/>
      <c r="AD40" s="344"/>
      <c r="AE40" s="344"/>
      <c r="AF40" s="344"/>
      <c r="AG40" s="344"/>
      <c r="AH40" s="344"/>
      <c r="AI40" s="344"/>
      <c r="AJ40" s="344"/>
      <c r="AK40" s="344"/>
      <c r="AL40" s="165"/>
      <c r="AM40" s="343" t="str">
        <f t="shared" si="0"/>
        <v/>
      </c>
      <c r="AN40" s="343"/>
      <c r="AO40" s="344"/>
      <c r="AP40" s="344"/>
      <c r="AQ40" s="344"/>
      <c r="AR40" s="344"/>
      <c r="AS40" s="344"/>
      <c r="AT40" s="344"/>
      <c r="AU40" s="344"/>
      <c r="AV40" s="344"/>
      <c r="AW40" s="344"/>
      <c r="AX40" s="344"/>
      <c r="AY40" s="344"/>
      <c r="AZ40" s="344"/>
      <c r="BA40" s="344"/>
      <c r="BB40" s="344"/>
      <c r="BC40" s="344"/>
      <c r="BD40" s="165"/>
      <c r="BE40" s="343" t="str">
        <f t="shared" si="1"/>
        <v/>
      </c>
      <c r="BF40" s="343"/>
      <c r="BG40" s="344"/>
      <c r="BH40" s="344"/>
      <c r="BI40" s="344"/>
      <c r="BJ40" s="344"/>
      <c r="BK40" s="344"/>
      <c r="BL40" s="344"/>
      <c r="BM40" s="344"/>
      <c r="BN40" s="344"/>
      <c r="BO40" s="344"/>
      <c r="BP40" s="344"/>
      <c r="BQ40" s="344"/>
      <c r="BR40" s="344"/>
      <c r="BS40" s="344"/>
      <c r="BT40" s="344"/>
      <c r="BU40" s="344"/>
      <c r="BV40" s="165"/>
      <c r="BW40" s="343" t="str">
        <f t="shared" si="2"/>
        <v/>
      </c>
      <c r="BX40" s="343"/>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5"/>
      <c r="CO40" s="343" t="str">
        <f t="shared" si="3"/>
        <v/>
      </c>
      <c r="CP40" s="343"/>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2"/>
      <c r="DG40" s="342" t="str">
        <f>IF('各会計、関係団体の財政状況及び健全化判断比率'!BR13="","",'各会計、関係団体の財政状況及び健全化判断比率'!BR13)</f>
        <v/>
      </c>
      <c r="DH40" s="342"/>
      <c r="DI40" s="169"/>
      <c r="DJ40" s="137"/>
      <c r="DK40" s="137"/>
      <c r="DL40" s="137"/>
      <c r="DM40" s="137"/>
      <c r="DN40" s="137"/>
      <c r="DO40" s="137"/>
    </row>
    <row r="41" spans="1:119" ht="32.25" customHeight="1" x14ac:dyDescent="0.2">
      <c r="A41" s="138"/>
      <c r="B41" s="164"/>
      <c r="C41" s="343" t="str">
        <f t="shared" si="5"/>
        <v/>
      </c>
      <c r="D41" s="343"/>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5"/>
      <c r="U41" s="343" t="str">
        <f t="shared" si="4"/>
        <v/>
      </c>
      <c r="V41" s="343"/>
      <c r="W41" s="344"/>
      <c r="X41" s="344"/>
      <c r="Y41" s="344"/>
      <c r="Z41" s="344"/>
      <c r="AA41" s="344"/>
      <c r="AB41" s="344"/>
      <c r="AC41" s="344"/>
      <c r="AD41" s="344"/>
      <c r="AE41" s="344"/>
      <c r="AF41" s="344"/>
      <c r="AG41" s="344"/>
      <c r="AH41" s="344"/>
      <c r="AI41" s="344"/>
      <c r="AJ41" s="344"/>
      <c r="AK41" s="344"/>
      <c r="AL41" s="165"/>
      <c r="AM41" s="343" t="str">
        <f t="shared" si="0"/>
        <v/>
      </c>
      <c r="AN41" s="343"/>
      <c r="AO41" s="344"/>
      <c r="AP41" s="344"/>
      <c r="AQ41" s="344"/>
      <c r="AR41" s="344"/>
      <c r="AS41" s="344"/>
      <c r="AT41" s="344"/>
      <c r="AU41" s="344"/>
      <c r="AV41" s="344"/>
      <c r="AW41" s="344"/>
      <c r="AX41" s="344"/>
      <c r="AY41" s="344"/>
      <c r="AZ41" s="344"/>
      <c r="BA41" s="344"/>
      <c r="BB41" s="344"/>
      <c r="BC41" s="344"/>
      <c r="BD41" s="165"/>
      <c r="BE41" s="343" t="str">
        <f t="shared" si="1"/>
        <v/>
      </c>
      <c r="BF41" s="343"/>
      <c r="BG41" s="344"/>
      <c r="BH41" s="344"/>
      <c r="BI41" s="344"/>
      <c r="BJ41" s="344"/>
      <c r="BK41" s="344"/>
      <c r="BL41" s="344"/>
      <c r="BM41" s="344"/>
      <c r="BN41" s="344"/>
      <c r="BO41" s="344"/>
      <c r="BP41" s="344"/>
      <c r="BQ41" s="344"/>
      <c r="BR41" s="344"/>
      <c r="BS41" s="344"/>
      <c r="BT41" s="344"/>
      <c r="BU41" s="344"/>
      <c r="BV41" s="165"/>
      <c r="BW41" s="343" t="str">
        <f t="shared" si="2"/>
        <v/>
      </c>
      <c r="BX41" s="343"/>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5"/>
      <c r="CO41" s="343" t="str">
        <f t="shared" si="3"/>
        <v/>
      </c>
      <c r="CP41" s="343"/>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2"/>
      <c r="DG41" s="342" t="str">
        <f>IF('各会計、関係団体の財政状況及び健全化判断比率'!BR14="","",'各会計、関係団体の財政状況及び健全化判断比率'!BR14)</f>
        <v/>
      </c>
      <c r="DH41" s="342"/>
      <c r="DI41" s="169"/>
      <c r="DJ41" s="137"/>
      <c r="DK41" s="137"/>
      <c r="DL41" s="137"/>
      <c r="DM41" s="137"/>
      <c r="DN41" s="137"/>
      <c r="DO41" s="137"/>
    </row>
    <row r="42" spans="1:119" ht="32.25" customHeight="1" x14ac:dyDescent="0.2">
      <c r="A42" s="137"/>
      <c r="B42" s="164"/>
      <c r="C42" s="343" t="str">
        <f t="shared" si="5"/>
        <v/>
      </c>
      <c r="D42" s="343"/>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5"/>
      <c r="U42" s="343" t="str">
        <f t="shared" si="4"/>
        <v/>
      </c>
      <c r="V42" s="343"/>
      <c r="W42" s="344"/>
      <c r="X42" s="344"/>
      <c r="Y42" s="344"/>
      <c r="Z42" s="344"/>
      <c r="AA42" s="344"/>
      <c r="AB42" s="344"/>
      <c r="AC42" s="344"/>
      <c r="AD42" s="344"/>
      <c r="AE42" s="344"/>
      <c r="AF42" s="344"/>
      <c r="AG42" s="344"/>
      <c r="AH42" s="344"/>
      <c r="AI42" s="344"/>
      <c r="AJ42" s="344"/>
      <c r="AK42" s="344"/>
      <c r="AL42" s="165"/>
      <c r="AM42" s="343" t="str">
        <f t="shared" si="0"/>
        <v/>
      </c>
      <c r="AN42" s="343"/>
      <c r="AO42" s="344"/>
      <c r="AP42" s="344"/>
      <c r="AQ42" s="344"/>
      <c r="AR42" s="344"/>
      <c r="AS42" s="344"/>
      <c r="AT42" s="344"/>
      <c r="AU42" s="344"/>
      <c r="AV42" s="344"/>
      <c r="AW42" s="344"/>
      <c r="AX42" s="344"/>
      <c r="AY42" s="344"/>
      <c r="AZ42" s="344"/>
      <c r="BA42" s="344"/>
      <c r="BB42" s="344"/>
      <c r="BC42" s="344"/>
      <c r="BD42" s="165"/>
      <c r="BE42" s="343" t="str">
        <f t="shared" si="1"/>
        <v/>
      </c>
      <c r="BF42" s="343"/>
      <c r="BG42" s="344"/>
      <c r="BH42" s="344"/>
      <c r="BI42" s="344"/>
      <c r="BJ42" s="344"/>
      <c r="BK42" s="344"/>
      <c r="BL42" s="344"/>
      <c r="BM42" s="344"/>
      <c r="BN42" s="344"/>
      <c r="BO42" s="344"/>
      <c r="BP42" s="344"/>
      <c r="BQ42" s="344"/>
      <c r="BR42" s="344"/>
      <c r="BS42" s="344"/>
      <c r="BT42" s="344"/>
      <c r="BU42" s="344"/>
      <c r="BV42" s="165"/>
      <c r="BW42" s="343" t="str">
        <f t="shared" si="2"/>
        <v/>
      </c>
      <c r="BX42" s="343"/>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5"/>
      <c r="CO42" s="343" t="str">
        <f t="shared" si="3"/>
        <v/>
      </c>
      <c r="CP42" s="343"/>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2"/>
      <c r="DG42" s="342" t="str">
        <f>IF('各会計、関係団体の財政状況及び健全化判断比率'!BR15="","",'各会計、関係団体の財政状況及び健全化判断比率'!BR15)</f>
        <v/>
      </c>
      <c r="DH42" s="342"/>
      <c r="DI42" s="169"/>
      <c r="DJ42" s="137"/>
      <c r="DK42" s="137"/>
      <c r="DL42" s="137"/>
      <c r="DM42" s="137"/>
      <c r="DN42" s="137"/>
      <c r="DO42" s="137"/>
    </row>
    <row r="43" spans="1:119" ht="32.25" customHeight="1" x14ac:dyDescent="0.2">
      <c r="A43" s="137"/>
      <c r="B43" s="164"/>
      <c r="C43" s="343" t="str">
        <f t="shared" si="5"/>
        <v/>
      </c>
      <c r="D43" s="343"/>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5"/>
      <c r="U43" s="343" t="str">
        <f t="shared" si="4"/>
        <v/>
      </c>
      <c r="V43" s="343"/>
      <c r="W43" s="344"/>
      <c r="X43" s="344"/>
      <c r="Y43" s="344"/>
      <c r="Z43" s="344"/>
      <c r="AA43" s="344"/>
      <c r="AB43" s="344"/>
      <c r="AC43" s="344"/>
      <c r="AD43" s="344"/>
      <c r="AE43" s="344"/>
      <c r="AF43" s="344"/>
      <c r="AG43" s="344"/>
      <c r="AH43" s="344"/>
      <c r="AI43" s="344"/>
      <c r="AJ43" s="344"/>
      <c r="AK43" s="344"/>
      <c r="AL43" s="165"/>
      <c r="AM43" s="343" t="str">
        <f t="shared" si="0"/>
        <v/>
      </c>
      <c r="AN43" s="343"/>
      <c r="AO43" s="344"/>
      <c r="AP43" s="344"/>
      <c r="AQ43" s="344"/>
      <c r="AR43" s="344"/>
      <c r="AS43" s="344"/>
      <c r="AT43" s="344"/>
      <c r="AU43" s="344"/>
      <c r="AV43" s="344"/>
      <c r="AW43" s="344"/>
      <c r="AX43" s="344"/>
      <c r="AY43" s="344"/>
      <c r="AZ43" s="344"/>
      <c r="BA43" s="344"/>
      <c r="BB43" s="344"/>
      <c r="BC43" s="344"/>
      <c r="BD43" s="165"/>
      <c r="BE43" s="343" t="str">
        <f t="shared" si="1"/>
        <v/>
      </c>
      <c r="BF43" s="343"/>
      <c r="BG43" s="344"/>
      <c r="BH43" s="344"/>
      <c r="BI43" s="344"/>
      <c r="BJ43" s="344"/>
      <c r="BK43" s="344"/>
      <c r="BL43" s="344"/>
      <c r="BM43" s="344"/>
      <c r="BN43" s="344"/>
      <c r="BO43" s="344"/>
      <c r="BP43" s="344"/>
      <c r="BQ43" s="344"/>
      <c r="BR43" s="344"/>
      <c r="BS43" s="344"/>
      <c r="BT43" s="344"/>
      <c r="BU43" s="344"/>
      <c r="BV43" s="165"/>
      <c r="BW43" s="343" t="str">
        <f t="shared" si="2"/>
        <v/>
      </c>
      <c r="BX43" s="343"/>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5"/>
      <c r="CO43" s="343" t="str">
        <f t="shared" si="3"/>
        <v/>
      </c>
      <c r="CP43" s="343"/>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2"/>
      <c r="DG43" s="342" t="str">
        <f>IF('各会計、関係団体の財政状況及び健全化判断比率'!BR16="","",'各会計、関係団体の財政状況及び健全化判断比率'!BR16)</f>
        <v/>
      </c>
      <c r="DH43" s="342"/>
      <c r="DI43" s="169"/>
      <c r="DJ43" s="137"/>
      <c r="DK43" s="137"/>
      <c r="DL43" s="137"/>
      <c r="DM43" s="137"/>
      <c r="DN43" s="137"/>
      <c r="DO43" s="137"/>
    </row>
    <row r="44" spans="1:119" ht="13.5" customHeight="1" thickBot="1" x14ac:dyDescent="0.25">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2">
      <c r="B46" s="137" t="s">
        <v>190</v>
      </c>
      <c r="C46" s="137"/>
      <c r="D46" s="137"/>
      <c r="E46" s="137" t="s">
        <v>191</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2">
      <c r="B47" s="137"/>
      <c r="C47" s="137"/>
      <c r="D47" s="137"/>
      <c r="E47" s="137" t="s">
        <v>192</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2">
      <c r="B48" s="137"/>
      <c r="C48" s="137"/>
      <c r="D48" s="137"/>
      <c r="E48" s="137" t="s">
        <v>193</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2">
      <c r="E49" s="173" t="s">
        <v>194</v>
      </c>
    </row>
    <row r="50" spans="5:5" x14ac:dyDescent="0.2">
      <c r="E50" s="139" t="s">
        <v>195</v>
      </c>
    </row>
    <row r="51" spans="5:5" x14ac:dyDescent="0.2">
      <c r="E51" s="139" t="s">
        <v>196</v>
      </c>
    </row>
    <row r="52" spans="5:5" x14ac:dyDescent="0.2"/>
    <row r="53" spans="5:5" x14ac:dyDescent="0.2"/>
    <row r="54" spans="5:5" x14ac:dyDescent="0.2"/>
    <row r="55" spans="5:5" x14ac:dyDescent="0.2"/>
    <row r="56" spans="5:5" x14ac:dyDescent="0.2"/>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7">
    <pageSetUpPr fitToPage="1"/>
  </sheetPr>
  <dimension ref="B1:M64"/>
  <sheetViews>
    <sheetView showGridLines="0" zoomScaleSheetLayoutView="100" workbookViewId="0"/>
  </sheetViews>
  <sheetFormatPr defaultColWidth="0" defaultRowHeight="13.5" customHeight="1"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3">
      <c r="B40" s="74" t="s">
        <v>10</v>
      </c>
      <c r="C40" s="75"/>
      <c r="D40" s="75"/>
      <c r="E40" s="76"/>
      <c r="F40" s="76"/>
      <c r="G40" s="76"/>
      <c r="H40" s="77" t="s">
        <v>2</v>
      </c>
      <c r="I40" s="78" t="s">
        <v>519</v>
      </c>
      <c r="J40" s="79" t="s">
        <v>520</v>
      </c>
      <c r="K40" s="79" t="s">
        <v>521</v>
      </c>
      <c r="L40" s="79" t="s">
        <v>522</v>
      </c>
      <c r="M40" s="80" t="s">
        <v>523</v>
      </c>
    </row>
    <row r="41" spans="2:13" ht="27.75" customHeight="1" x14ac:dyDescent="0.2">
      <c r="B41" s="1181" t="s">
        <v>24</v>
      </c>
      <c r="C41" s="1182"/>
      <c r="D41" s="81"/>
      <c r="E41" s="1183" t="s">
        <v>25</v>
      </c>
      <c r="F41" s="1183"/>
      <c r="G41" s="1183"/>
      <c r="H41" s="1184"/>
      <c r="I41" s="82">
        <v>8762</v>
      </c>
      <c r="J41" s="83">
        <v>8446</v>
      </c>
      <c r="K41" s="83">
        <v>8636</v>
      </c>
      <c r="L41" s="83">
        <v>11732</v>
      </c>
      <c r="M41" s="84">
        <v>11613</v>
      </c>
    </row>
    <row r="42" spans="2:13" ht="27.75" customHeight="1" x14ac:dyDescent="0.2">
      <c r="B42" s="1171"/>
      <c r="C42" s="1172"/>
      <c r="D42" s="85"/>
      <c r="E42" s="1175" t="s">
        <v>26</v>
      </c>
      <c r="F42" s="1175"/>
      <c r="G42" s="1175"/>
      <c r="H42" s="1176"/>
      <c r="I42" s="86">
        <v>14</v>
      </c>
      <c r="J42" s="87">
        <v>181</v>
      </c>
      <c r="K42" s="87">
        <v>167</v>
      </c>
      <c r="L42" s="87">
        <v>153</v>
      </c>
      <c r="M42" s="88">
        <v>139</v>
      </c>
    </row>
    <row r="43" spans="2:13" ht="27.75" customHeight="1" x14ac:dyDescent="0.2">
      <c r="B43" s="1171"/>
      <c r="C43" s="1172"/>
      <c r="D43" s="85"/>
      <c r="E43" s="1175" t="s">
        <v>27</v>
      </c>
      <c r="F43" s="1175"/>
      <c r="G43" s="1175"/>
      <c r="H43" s="1176"/>
      <c r="I43" s="86">
        <v>6874</v>
      </c>
      <c r="J43" s="87">
        <v>6498</v>
      </c>
      <c r="K43" s="87">
        <v>6110</v>
      </c>
      <c r="L43" s="87">
        <v>5667</v>
      </c>
      <c r="M43" s="88">
        <v>5468</v>
      </c>
    </row>
    <row r="44" spans="2:13" ht="27.75" customHeight="1" x14ac:dyDescent="0.2">
      <c r="B44" s="1171"/>
      <c r="C44" s="1172"/>
      <c r="D44" s="85"/>
      <c r="E44" s="1175" t="s">
        <v>28</v>
      </c>
      <c r="F44" s="1175"/>
      <c r="G44" s="1175"/>
      <c r="H44" s="1176"/>
      <c r="I44" s="86">
        <v>3016</v>
      </c>
      <c r="J44" s="87">
        <v>2747</v>
      </c>
      <c r="K44" s="87">
        <v>2517</v>
      </c>
      <c r="L44" s="87">
        <v>2358</v>
      </c>
      <c r="M44" s="88">
        <v>2296</v>
      </c>
    </row>
    <row r="45" spans="2:13" ht="27.75" customHeight="1" x14ac:dyDescent="0.2">
      <c r="B45" s="1171"/>
      <c r="C45" s="1172"/>
      <c r="D45" s="85"/>
      <c r="E45" s="1175" t="s">
        <v>29</v>
      </c>
      <c r="F45" s="1175"/>
      <c r="G45" s="1175"/>
      <c r="H45" s="1176"/>
      <c r="I45" s="86">
        <v>1227</v>
      </c>
      <c r="J45" s="87">
        <v>1281</v>
      </c>
      <c r="K45" s="87">
        <v>1306</v>
      </c>
      <c r="L45" s="87">
        <v>1272</v>
      </c>
      <c r="M45" s="88">
        <v>1231</v>
      </c>
    </row>
    <row r="46" spans="2:13" ht="27.75" customHeight="1" x14ac:dyDescent="0.2">
      <c r="B46" s="1171"/>
      <c r="C46" s="1172"/>
      <c r="D46" s="85"/>
      <c r="E46" s="1175" t="s">
        <v>30</v>
      </c>
      <c r="F46" s="1175"/>
      <c r="G46" s="1175"/>
      <c r="H46" s="1176"/>
      <c r="I46" s="86" t="s">
        <v>481</v>
      </c>
      <c r="J46" s="87" t="s">
        <v>481</v>
      </c>
      <c r="K46" s="87" t="s">
        <v>481</v>
      </c>
      <c r="L46" s="87" t="s">
        <v>481</v>
      </c>
      <c r="M46" s="88" t="s">
        <v>481</v>
      </c>
    </row>
    <row r="47" spans="2:13" ht="27.75" customHeight="1" x14ac:dyDescent="0.2">
      <c r="B47" s="1171"/>
      <c r="C47" s="1172"/>
      <c r="D47" s="85"/>
      <c r="E47" s="1175" t="s">
        <v>31</v>
      </c>
      <c r="F47" s="1175"/>
      <c r="G47" s="1175"/>
      <c r="H47" s="1176"/>
      <c r="I47" s="86" t="s">
        <v>481</v>
      </c>
      <c r="J47" s="87" t="s">
        <v>481</v>
      </c>
      <c r="K47" s="87" t="s">
        <v>481</v>
      </c>
      <c r="L47" s="87" t="s">
        <v>481</v>
      </c>
      <c r="M47" s="88" t="s">
        <v>481</v>
      </c>
    </row>
    <row r="48" spans="2:13" ht="27.75" customHeight="1" x14ac:dyDescent="0.2">
      <c r="B48" s="1173"/>
      <c r="C48" s="1174"/>
      <c r="D48" s="85"/>
      <c r="E48" s="1175" t="s">
        <v>32</v>
      </c>
      <c r="F48" s="1175"/>
      <c r="G48" s="1175"/>
      <c r="H48" s="1176"/>
      <c r="I48" s="86" t="s">
        <v>481</v>
      </c>
      <c r="J48" s="87" t="s">
        <v>481</v>
      </c>
      <c r="K48" s="87" t="s">
        <v>481</v>
      </c>
      <c r="L48" s="87" t="s">
        <v>481</v>
      </c>
      <c r="M48" s="88" t="s">
        <v>481</v>
      </c>
    </row>
    <row r="49" spans="2:13" ht="27.75" customHeight="1" x14ac:dyDescent="0.2">
      <c r="B49" s="1169" t="s">
        <v>33</v>
      </c>
      <c r="C49" s="1170"/>
      <c r="D49" s="89"/>
      <c r="E49" s="1175" t="s">
        <v>34</v>
      </c>
      <c r="F49" s="1175"/>
      <c r="G49" s="1175"/>
      <c r="H49" s="1176"/>
      <c r="I49" s="86">
        <v>2067</v>
      </c>
      <c r="J49" s="87">
        <v>1961</v>
      </c>
      <c r="K49" s="87">
        <v>1815</v>
      </c>
      <c r="L49" s="87">
        <v>1905</v>
      </c>
      <c r="M49" s="88">
        <v>2703</v>
      </c>
    </row>
    <row r="50" spans="2:13" ht="27.75" customHeight="1" x14ac:dyDescent="0.2">
      <c r="B50" s="1171"/>
      <c r="C50" s="1172"/>
      <c r="D50" s="85"/>
      <c r="E50" s="1175" t="s">
        <v>35</v>
      </c>
      <c r="F50" s="1175"/>
      <c r="G50" s="1175"/>
      <c r="H50" s="1176"/>
      <c r="I50" s="86">
        <v>2814</v>
      </c>
      <c r="J50" s="87">
        <v>2655</v>
      </c>
      <c r="K50" s="87">
        <v>2387</v>
      </c>
      <c r="L50" s="87">
        <v>2082</v>
      </c>
      <c r="M50" s="88">
        <v>2100</v>
      </c>
    </row>
    <row r="51" spans="2:13" ht="27.75" customHeight="1" x14ac:dyDescent="0.2">
      <c r="B51" s="1173"/>
      <c r="C51" s="1174"/>
      <c r="D51" s="85"/>
      <c r="E51" s="1175" t="s">
        <v>36</v>
      </c>
      <c r="F51" s="1175"/>
      <c r="G51" s="1175"/>
      <c r="H51" s="1176"/>
      <c r="I51" s="86">
        <v>10031</v>
      </c>
      <c r="J51" s="87">
        <v>9829</v>
      </c>
      <c r="K51" s="87">
        <v>11650</v>
      </c>
      <c r="L51" s="87">
        <v>11558</v>
      </c>
      <c r="M51" s="88">
        <v>11417</v>
      </c>
    </row>
    <row r="52" spans="2:13" ht="27.75" customHeight="1" thickBot="1" x14ac:dyDescent="0.25">
      <c r="B52" s="1177" t="s">
        <v>37</v>
      </c>
      <c r="C52" s="1178"/>
      <c r="D52" s="90"/>
      <c r="E52" s="1179" t="s">
        <v>38</v>
      </c>
      <c r="F52" s="1179"/>
      <c r="G52" s="1179"/>
      <c r="H52" s="1180"/>
      <c r="I52" s="91">
        <v>4982</v>
      </c>
      <c r="J52" s="92">
        <v>4708</v>
      </c>
      <c r="K52" s="92">
        <v>2885</v>
      </c>
      <c r="L52" s="92">
        <v>5638</v>
      </c>
      <c r="M52" s="93">
        <v>4528</v>
      </c>
    </row>
    <row r="53" spans="2:13" ht="27.75" customHeight="1" x14ac:dyDescent="0.25">
      <c r="B53" s="94" t="s">
        <v>39</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t="13" hidden="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DataSheet"/>
  <dimension ref="A1:P67"/>
  <sheetViews>
    <sheetView workbookViewId="0"/>
  </sheetViews>
  <sheetFormatPr defaultColWidth="11.08984375" defaultRowHeight="13" x14ac:dyDescent="0.2"/>
  <cols>
    <col min="1" max="1" width="45.90625" style="104" customWidth="1"/>
    <col min="2" max="8" width="13.36328125" style="104" customWidth="1"/>
    <col min="9" max="16384" width="11.08984375" style="104"/>
  </cols>
  <sheetData>
    <row r="1" spans="1:8" x14ac:dyDescent="0.2">
      <c r="A1" s="98"/>
      <c r="B1" s="99"/>
      <c r="C1" s="100"/>
      <c r="D1" s="101"/>
      <c r="E1" s="102"/>
      <c r="F1" s="102"/>
      <c r="G1" s="102"/>
      <c r="H1" s="103"/>
    </row>
    <row r="2" spans="1:8" x14ac:dyDescent="0.2">
      <c r="A2" s="105"/>
      <c r="B2" s="106"/>
      <c r="C2" s="107"/>
      <c r="D2" s="108" t="s">
        <v>40</v>
      </c>
      <c r="E2" s="109"/>
      <c r="F2" s="110" t="s">
        <v>518</v>
      </c>
      <c r="G2" s="111"/>
      <c r="H2" s="112"/>
    </row>
    <row r="3" spans="1:8" x14ac:dyDescent="0.2">
      <c r="A3" s="108" t="s">
        <v>511</v>
      </c>
      <c r="B3" s="113"/>
      <c r="C3" s="114"/>
      <c r="D3" s="115">
        <v>34829</v>
      </c>
      <c r="E3" s="116"/>
      <c r="F3" s="117">
        <v>59338</v>
      </c>
      <c r="G3" s="118"/>
      <c r="H3" s="119"/>
    </row>
    <row r="4" spans="1:8" x14ac:dyDescent="0.2">
      <c r="A4" s="120"/>
      <c r="B4" s="121"/>
      <c r="C4" s="122"/>
      <c r="D4" s="123">
        <v>28898</v>
      </c>
      <c r="E4" s="124"/>
      <c r="F4" s="125">
        <v>34073</v>
      </c>
      <c r="G4" s="126"/>
      <c r="H4" s="127"/>
    </row>
    <row r="5" spans="1:8" x14ac:dyDescent="0.2">
      <c r="A5" s="108" t="s">
        <v>513</v>
      </c>
      <c r="B5" s="113"/>
      <c r="C5" s="114"/>
      <c r="D5" s="115">
        <v>30358</v>
      </c>
      <c r="E5" s="116"/>
      <c r="F5" s="117">
        <v>51262</v>
      </c>
      <c r="G5" s="118"/>
      <c r="H5" s="119"/>
    </row>
    <row r="6" spans="1:8" x14ac:dyDescent="0.2">
      <c r="A6" s="120"/>
      <c r="B6" s="121"/>
      <c r="C6" s="122"/>
      <c r="D6" s="123">
        <v>21083</v>
      </c>
      <c r="E6" s="124"/>
      <c r="F6" s="125">
        <v>25630</v>
      </c>
      <c r="G6" s="126"/>
      <c r="H6" s="127"/>
    </row>
    <row r="7" spans="1:8" x14ac:dyDescent="0.2">
      <c r="A7" s="108" t="s">
        <v>514</v>
      </c>
      <c r="B7" s="113"/>
      <c r="C7" s="114"/>
      <c r="D7" s="115">
        <v>59315</v>
      </c>
      <c r="E7" s="116"/>
      <c r="F7" s="117">
        <v>48407</v>
      </c>
      <c r="G7" s="118"/>
      <c r="H7" s="119"/>
    </row>
    <row r="8" spans="1:8" x14ac:dyDescent="0.2">
      <c r="A8" s="120"/>
      <c r="B8" s="121"/>
      <c r="C8" s="122"/>
      <c r="D8" s="123">
        <v>24838</v>
      </c>
      <c r="E8" s="124"/>
      <c r="F8" s="125">
        <v>23914</v>
      </c>
      <c r="G8" s="126"/>
      <c r="H8" s="127"/>
    </row>
    <row r="9" spans="1:8" x14ac:dyDescent="0.2">
      <c r="A9" s="108" t="s">
        <v>515</v>
      </c>
      <c r="B9" s="113"/>
      <c r="C9" s="114"/>
      <c r="D9" s="115">
        <v>277622</v>
      </c>
      <c r="E9" s="116"/>
      <c r="F9" s="117">
        <v>69477</v>
      </c>
      <c r="G9" s="118"/>
      <c r="H9" s="119"/>
    </row>
    <row r="10" spans="1:8" x14ac:dyDescent="0.2">
      <c r="A10" s="120"/>
      <c r="B10" s="121"/>
      <c r="C10" s="122"/>
      <c r="D10" s="123">
        <v>78807</v>
      </c>
      <c r="E10" s="124"/>
      <c r="F10" s="125">
        <v>31528</v>
      </c>
      <c r="G10" s="126"/>
      <c r="H10" s="127"/>
    </row>
    <row r="11" spans="1:8" x14ac:dyDescent="0.2">
      <c r="A11" s="108" t="s">
        <v>516</v>
      </c>
      <c r="B11" s="113"/>
      <c r="C11" s="114"/>
      <c r="D11" s="115">
        <v>57692</v>
      </c>
      <c r="E11" s="116"/>
      <c r="F11" s="117">
        <v>59668</v>
      </c>
      <c r="G11" s="118"/>
      <c r="H11" s="119"/>
    </row>
    <row r="12" spans="1:8" x14ac:dyDescent="0.2">
      <c r="A12" s="120"/>
      <c r="B12" s="121"/>
      <c r="C12" s="128"/>
      <c r="D12" s="123">
        <v>35074</v>
      </c>
      <c r="E12" s="124"/>
      <c r="F12" s="125">
        <v>31515</v>
      </c>
      <c r="G12" s="126"/>
      <c r="H12" s="127"/>
    </row>
    <row r="13" spans="1:8" x14ac:dyDescent="0.2">
      <c r="A13" s="108"/>
      <c r="B13" s="113"/>
      <c r="C13" s="129"/>
      <c r="D13" s="130">
        <v>91963</v>
      </c>
      <c r="E13" s="131"/>
      <c r="F13" s="132">
        <v>57630</v>
      </c>
      <c r="G13" s="133"/>
      <c r="H13" s="119"/>
    </row>
    <row r="14" spans="1:8" x14ac:dyDescent="0.2">
      <c r="A14" s="120"/>
      <c r="B14" s="121"/>
      <c r="C14" s="122"/>
      <c r="D14" s="123">
        <v>37740</v>
      </c>
      <c r="E14" s="124"/>
      <c r="F14" s="125">
        <v>29332</v>
      </c>
      <c r="G14" s="126"/>
      <c r="H14" s="127"/>
    </row>
    <row r="17" spans="1:11" x14ac:dyDescent="0.2">
      <c r="A17" s="104" t="s">
        <v>41</v>
      </c>
    </row>
    <row r="18" spans="1:11" x14ac:dyDescent="0.2">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2">
      <c r="A19" s="134" t="s">
        <v>42</v>
      </c>
      <c r="B19" s="134">
        <f>ROUND(VALUE(SUBSTITUTE(実質収支比率等に係る経年分析!F$48,"▲","-")),2)</f>
        <v>5.12</v>
      </c>
      <c r="C19" s="134">
        <f>ROUND(VALUE(SUBSTITUTE(実質収支比率等に係る経年分析!G$48,"▲","-")),2)</f>
        <v>6.69</v>
      </c>
      <c r="D19" s="134">
        <f>ROUND(VALUE(SUBSTITUTE(実質収支比率等に係る経年分析!H$48,"▲","-")),2)</f>
        <v>7.65</v>
      </c>
      <c r="E19" s="134">
        <f>ROUND(VALUE(SUBSTITUTE(実質収支比率等に係る経年分析!I$48,"▲","-")),2)</f>
        <v>6.47</v>
      </c>
      <c r="F19" s="134">
        <f>ROUND(VALUE(SUBSTITUTE(実質収支比率等に係る経年分析!J$48,"▲","-")),2)</f>
        <v>6.59</v>
      </c>
    </row>
    <row r="20" spans="1:11" x14ac:dyDescent="0.2">
      <c r="A20" s="134" t="s">
        <v>43</v>
      </c>
      <c r="B20" s="134">
        <f>ROUND(VALUE(SUBSTITUTE(実質収支比率等に係る経年分析!F$47,"▲","-")),2)</f>
        <v>20.16</v>
      </c>
      <c r="C20" s="134">
        <f>ROUND(VALUE(SUBSTITUTE(実質収支比率等に係る経年分析!G$47,"▲","-")),2)</f>
        <v>19.010000000000002</v>
      </c>
      <c r="D20" s="134">
        <f>ROUND(VALUE(SUBSTITUTE(実質収支比率等に係る経年分析!H$47,"▲","-")),2)</f>
        <v>16.34</v>
      </c>
      <c r="E20" s="134">
        <f>ROUND(VALUE(SUBSTITUTE(実質収支比率等に係る経年分析!I$47,"▲","-")),2)</f>
        <v>19.600000000000001</v>
      </c>
      <c r="F20" s="134">
        <f>ROUND(VALUE(SUBSTITUTE(実質収支比率等に係る経年分析!J$47,"▲","-")),2)</f>
        <v>30.8</v>
      </c>
    </row>
    <row r="21" spans="1:11" x14ac:dyDescent="0.2">
      <c r="A21" s="134" t="s">
        <v>44</v>
      </c>
      <c r="B21" s="134">
        <f>IF(ISNUMBER(VALUE(SUBSTITUTE(実質収支比率等に係る経年分析!F$49,"▲","-"))),ROUND(VALUE(SUBSTITUTE(実質収支比率等に係る経年分析!F$49,"▲","-")),2),NA())</f>
        <v>5.59</v>
      </c>
      <c r="C21" s="134">
        <f>IF(ISNUMBER(VALUE(SUBSTITUTE(実質収支比率等に係る経年分析!G$49,"▲","-"))),ROUND(VALUE(SUBSTITUTE(実質収支比率等に係る経年分析!G$49,"▲","-")),2),NA())</f>
        <v>0.6</v>
      </c>
      <c r="D21" s="134">
        <f>IF(ISNUMBER(VALUE(SUBSTITUTE(実質収支比率等に係る経年分析!H$49,"▲","-"))),ROUND(VALUE(SUBSTITUTE(実質収支比率等に係る経年分析!H$49,"▲","-")),2),NA())</f>
        <v>-1.68</v>
      </c>
      <c r="E21" s="134">
        <f>IF(ISNUMBER(VALUE(SUBSTITUTE(実質収支比率等に係る経年分析!I$49,"▲","-"))),ROUND(VALUE(SUBSTITUTE(実質収支比率等に係る経年分析!I$49,"▲","-")),2),NA())</f>
        <v>2.29</v>
      </c>
      <c r="F21" s="134">
        <f>IF(ISNUMBER(VALUE(SUBSTITUTE(実質収支比率等に係る経年分析!J$49,"▲","-"))),ROUND(VALUE(SUBSTITUTE(実質収支比率等に係る経年分析!J$49,"▲","-")),2),NA())</f>
        <v>10.78</v>
      </c>
    </row>
    <row r="24" spans="1:11" x14ac:dyDescent="0.2">
      <c r="A24" s="104" t="s">
        <v>45</v>
      </c>
    </row>
    <row r="25" spans="1:11" x14ac:dyDescent="0.2">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2">
      <c r="A26" s="135"/>
      <c r="B26" s="135" t="s">
        <v>46</v>
      </c>
      <c r="C26" s="135" t="s">
        <v>47</v>
      </c>
      <c r="D26" s="135" t="s">
        <v>46</v>
      </c>
      <c r="E26" s="135" t="s">
        <v>47</v>
      </c>
      <c r="F26" s="135" t="s">
        <v>46</v>
      </c>
      <c r="G26" s="135" t="s">
        <v>47</v>
      </c>
      <c r="H26" s="135" t="s">
        <v>46</v>
      </c>
      <c r="I26" s="135" t="s">
        <v>47</v>
      </c>
      <c r="J26" s="135" t="s">
        <v>46</v>
      </c>
      <c r="K26" s="135" t="s">
        <v>47</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2">
      <c r="A30" s="135" t="str">
        <f>IF(連結実質赤字比率に係る赤字・黒字の構成分析!C$40="",NA(),連結実質赤字比率に係る赤字・黒字の構成分析!C$40)</f>
        <v>土地取得事業特別会計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2">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2">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x14ac:dyDescent="0.2">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2.4300000000000002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1.93</v>
      </c>
    </row>
    <row r="35" spans="1:16" x14ac:dyDescent="0.2">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5.1100000000000003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6.58</v>
      </c>
    </row>
    <row r="36" spans="1:16" x14ac:dyDescent="0.2">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10.039999999999999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9.93</v>
      </c>
    </row>
    <row r="39" spans="1:16" x14ac:dyDescent="0.2">
      <c r="A39" s="104" t="s">
        <v>48</v>
      </c>
    </row>
    <row r="40" spans="1:16" x14ac:dyDescent="0.2">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2">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2">
      <c r="A42" s="136" t="s">
        <v>51</v>
      </c>
      <c r="B42" s="136"/>
      <c r="C42" s="136"/>
      <c r="D42" s="136">
        <f>'実質公債費比率（分子）の構造'!K$52</f>
        <v>1056</v>
      </c>
      <c r="E42" s="136"/>
      <c r="F42" s="136"/>
      <c r="G42" s="136">
        <f>'実質公債費比率（分子）の構造'!L$52</f>
        <v>1009</v>
      </c>
      <c r="H42" s="136"/>
      <c r="I42" s="136"/>
      <c r="J42" s="136">
        <f>'実質公債費比率（分子）の構造'!M$52</f>
        <v>999</v>
      </c>
      <c r="K42" s="136"/>
      <c r="L42" s="136"/>
      <c r="M42" s="136">
        <f>'実質公債費比率（分子）の構造'!N$52</f>
        <v>1025</v>
      </c>
      <c r="N42" s="136"/>
      <c r="O42" s="136"/>
      <c r="P42" s="136">
        <f>'実質公債費比率（分子）の構造'!O$52</f>
        <v>1043</v>
      </c>
    </row>
    <row r="43" spans="1:16" x14ac:dyDescent="0.2">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2">
      <c r="A44" s="136" t="s">
        <v>53</v>
      </c>
      <c r="B44" s="136" t="str">
        <f>'実質公債費比率（分子）の構造'!K$50</f>
        <v>-</v>
      </c>
      <c r="C44" s="136"/>
      <c r="D44" s="136"/>
      <c r="E44" s="136">
        <f>'実質公債費比率（分子）の構造'!L$50</f>
        <v>14</v>
      </c>
      <c r="F44" s="136"/>
      <c r="G44" s="136"/>
      <c r="H44" s="136">
        <f>'実質公債費比率（分子）の構造'!M$50</f>
        <v>14</v>
      </c>
      <c r="I44" s="136"/>
      <c r="J44" s="136"/>
      <c r="K44" s="136">
        <f>'実質公債費比率（分子）の構造'!N$50</f>
        <v>14</v>
      </c>
      <c r="L44" s="136"/>
      <c r="M44" s="136"/>
      <c r="N44" s="136">
        <f>'実質公債費比率（分子）の構造'!O$50</f>
        <v>14</v>
      </c>
      <c r="O44" s="136"/>
      <c r="P44" s="136"/>
    </row>
    <row r="45" spans="1:16" x14ac:dyDescent="0.2">
      <c r="A45" s="136" t="s">
        <v>54</v>
      </c>
      <c r="B45" s="136">
        <f>'実質公債費比率（分子）の構造'!K$49</f>
        <v>389</v>
      </c>
      <c r="C45" s="136"/>
      <c r="D45" s="136"/>
      <c r="E45" s="136">
        <f>'実質公債費比率（分子）の構造'!L$49</f>
        <v>345</v>
      </c>
      <c r="F45" s="136"/>
      <c r="G45" s="136"/>
      <c r="H45" s="136">
        <f>'実質公債費比率（分子）の構造'!M$49</f>
        <v>326</v>
      </c>
      <c r="I45" s="136"/>
      <c r="J45" s="136"/>
      <c r="K45" s="136">
        <f>'実質公債費比率（分子）の構造'!N$49</f>
        <v>265</v>
      </c>
      <c r="L45" s="136"/>
      <c r="M45" s="136"/>
      <c r="N45" s="136">
        <f>'実質公債費比率（分子）の構造'!O$49</f>
        <v>224</v>
      </c>
      <c r="O45" s="136"/>
      <c r="P45" s="136"/>
    </row>
    <row r="46" spans="1:16" x14ac:dyDescent="0.2">
      <c r="A46" s="136" t="s">
        <v>55</v>
      </c>
      <c r="B46" s="136">
        <f>'実質公債費比率（分子）の構造'!K$48</f>
        <v>487</v>
      </c>
      <c r="C46" s="136"/>
      <c r="D46" s="136"/>
      <c r="E46" s="136">
        <f>'実質公債費比率（分子）の構造'!L$48</f>
        <v>441</v>
      </c>
      <c r="F46" s="136"/>
      <c r="G46" s="136"/>
      <c r="H46" s="136">
        <f>'実質公債費比率（分子）の構造'!M$48</f>
        <v>453</v>
      </c>
      <c r="I46" s="136"/>
      <c r="J46" s="136"/>
      <c r="K46" s="136">
        <f>'実質公債費比率（分子）の構造'!N$48</f>
        <v>476</v>
      </c>
      <c r="L46" s="136"/>
      <c r="M46" s="136"/>
      <c r="N46" s="136">
        <f>'実質公債費比率（分子）の構造'!O$48</f>
        <v>470</v>
      </c>
      <c r="O46" s="136"/>
      <c r="P46" s="136"/>
    </row>
    <row r="47" spans="1:16" x14ac:dyDescent="0.2">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2">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58</v>
      </c>
      <c r="B49" s="136">
        <f>'実質公債費比率（分子）の構造'!K$45</f>
        <v>1013</v>
      </c>
      <c r="C49" s="136"/>
      <c r="D49" s="136"/>
      <c r="E49" s="136">
        <f>'実質公債費比率（分子）の構造'!L$45</f>
        <v>1021</v>
      </c>
      <c r="F49" s="136"/>
      <c r="G49" s="136"/>
      <c r="H49" s="136">
        <f>'実質公債費比率（分子）の構造'!M$45</f>
        <v>1017</v>
      </c>
      <c r="I49" s="136"/>
      <c r="J49" s="136"/>
      <c r="K49" s="136">
        <f>'実質公債費比率（分子）の構造'!N$45</f>
        <v>853</v>
      </c>
      <c r="L49" s="136"/>
      <c r="M49" s="136"/>
      <c r="N49" s="136">
        <f>'実質公債費比率（分子）の構造'!O$45</f>
        <v>888</v>
      </c>
      <c r="O49" s="136"/>
      <c r="P49" s="136"/>
    </row>
    <row r="50" spans="1:16" x14ac:dyDescent="0.2">
      <c r="A50" s="136" t="s">
        <v>59</v>
      </c>
      <c r="B50" s="136" t="e">
        <f>NA()</f>
        <v>#N/A</v>
      </c>
      <c r="C50" s="136">
        <f>IF(ISNUMBER('実質公債費比率（分子）の構造'!K$53),'実質公債費比率（分子）の構造'!K$53,NA())</f>
        <v>833</v>
      </c>
      <c r="D50" s="136" t="e">
        <f>NA()</f>
        <v>#N/A</v>
      </c>
      <c r="E50" s="136" t="e">
        <f>NA()</f>
        <v>#N/A</v>
      </c>
      <c r="F50" s="136">
        <f>IF(ISNUMBER('実質公債費比率（分子）の構造'!L$53),'実質公債費比率（分子）の構造'!L$53,NA())</f>
        <v>812</v>
      </c>
      <c r="G50" s="136" t="e">
        <f>NA()</f>
        <v>#N/A</v>
      </c>
      <c r="H50" s="136" t="e">
        <f>NA()</f>
        <v>#N/A</v>
      </c>
      <c r="I50" s="136">
        <f>IF(ISNUMBER('実質公債費比率（分子）の構造'!M$53),'実質公債費比率（分子）の構造'!M$53,NA())</f>
        <v>811</v>
      </c>
      <c r="J50" s="136" t="e">
        <f>NA()</f>
        <v>#N/A</v>
      </c>
      <c r="K50" s="136" t="e">
        <f>NA()</f>
        <v>#N/A</v>
      </c>
      <c r="L50" s="136">
        <f>IF(ISNUMBER('実質公債費比率（分子）の構造'!N$53),'実質公債費比率（分子）の構造'!N$53,NA())</f>
        <v>583</v>
      </c>
      <c r="M50" s="136" t="e">
        <f>NA()</f>
        <v>#N/A</v>
      </c>
      <c r="N50" s="136" t="e">
        <f>NA()</f>
        <v>#N/A</v>
      </c>
      <c r="O50" s="136">
        <f>IF(ISNUMBER('実質公債費比率（分子）の構造'!O$53),'実質公債費比率（分子）の構造'!O$53,NA())</f>
        <v>553</v>
      </c>
      <c r="P50" s="136" t="e">
        <f>NA()</f>
        <v>#N/A</v>
      </c>
    </row>
    <row r="53" spans="1:16" x14ac:dyDescent="0.2">
      <c r="A53" s="104" t="s">
        <v>60</v>
      </c>
    </row>
    <row r="54" spans="1:16" x14ac:dyDescent="0.2">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2">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2">
      <c r="A56" s="135" t="s">
        <v>36</v>
      </c>
      <c r="B56" s="135"/>
      <c r="C56" s="135"/>
      <c r="D56" s="135">
        <f>'将来負担比率（分子）の構造'!I$51</f>
        <v>10031</v>
      </c>
      <c r="E56" s="135"/>
      <c r="F56" s="135"/>
      <c r="G56" s="135">
        <f>'将来負担比率（分子）の構造'!J$51</f>
        <v>9829</v>
      </c>
      <c r="H56" s="135"/>
      <c r="I56" s="135"/>
      <c r="J56" s="135">
        <f>'将来負担比率（分子）の構造'!K$51</f>
        <v>11650</v>
      </c>
      <c r="K56" s="135"/>
      <c r="L56" s="135"/>
      <c r="M56" s="135">
        <f>'将来負担比率（分子）の構造'!L$51</f>
        <v>11558</v>
      </c>
      <c r="N56" s="135"/>
      <c r="O56" s="135"/>
      <c r="P56" s="135">
        <f>'将来負担比率（分子）の構造'!M$51</f>
        <v>11417</v>
      </c>
    </row>
    <row r="57" spans="1:16" x14ac:dyDescent="0.2">
      <c r="A57" s="135" t="s">
        <v>35</v>
      </c>
      <c r="B57" s="135"/>
      <c r="C57" s="135"/>
      <c r="D57" s="135">
        <f>'将来負担比率（分子）の構造'!I$50</f>
        <v>2814</v>
      </c>
      <c r="E57" s="135"/>
      <c r="F57" s="135"/>
      <c r="G57" s="135">
        <f>'将来負担比率（分子）の構造'!J$50</f>
        <v>2655</v>
      </c>
      <c r="H57" s="135"/>
      <c r="I57" s="135"/>
      <c r="J57" s="135">
        <f>'将来負担比率（分子）の構造'!K$50</f>
        <v>2387</v>
      </c>
      <c r="K57" s="135"/>
      <c r="L57" s="135"/>
      <c r="M57" s="135">
        <f>'将来負担比率（分子）の構造'!L$50</f>
        <v>2082</v>
      </c>
      <c r="N57" s="135"/>
      <c r="O57" s="135"/>
      <c r="P57" s="135">
        <f>'将来負担比率（分子）の構造'!M$50</f>
        <v>2100</v>
      </c>
    </row>
    <row r="58" spans="1:16" x14ac:dyDescent="0.2">
      <c r="A58" s="135" t="s">
        <v>34</v>
      </c>
      <c r="B58" s="135"/>
      <c r="C58" s="135"/>
      <c r="D58" s="135">
        <f>'将来負担比率（分子）の構造'!I$49</f>
        <v>2067</v>
      </c>
      <c r="E58" s="135"/>
      <c r="F58" s="135"/>
      <c r="G58" s="135">
        <f>'将来負担比率（分子）の構造'!J$49</f>
        <v>1961</v>
      </c>
      <c r="H58" s="135"/>
      <c r="I58" s="135"/>
      <c r="J58" s="135">
        <f>'将来負担比率（分子）の構造'!K$49</f>
        <v>1815</v>
      </c>
      <c r="K58" s="135"/>
      <c r="L58" s="135"/>
      <c r="M58" s="135">
        <f>'将来負担比率（分子）の構造'!L$49</f>
        <v>1905</v>
      </c>
      <c r="N58" s="135"/>
      <c r="O58" s="135"/>
      <c r="P58" s="135">
        <f>'将来負担比率（分子）の構造'!M$49</f>
        <v>2703</v>
      </c>
    </row>
    <row r="59" spans="1:16" x14ac:dyDescent="0.2">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2">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2">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2">
      <c r="A62" s="135" t="s">
        <v>29</v>
      </c>
      <c r="B62" s="135">
        <f>'将来負担比率（分子）の構造'!I$45</f>
        <v>1227</v>
      </c>
      <c r="C62" s="135"/>
      <c r="D62" s="135"/>
      <c r="E62" s="135">
        <f>'将来負担比率（分子）の構造'!J$45</f>
        <v>1281</v>
      </c>
      <c r="F62" s="135"/>
      <c r="G62" s="135"/>
      <c r="H62" s="135">
        <f>'将来負担比率（分子）の構造'!K$45</f>
        <v>1306</v>
      </c>
      <c r="I62" s="135"/>
      <c r="J62" s="135"/>
      <c r="K62" s="135">
        <f>'将来負担比率（分子）の構造'!L$45</f>
        <v>1272</v>
      </c>
      <c r="L62" s="135"/>
      <c r="M62" s="135"/>
      <c r="N62" s="135">
        <f>'将来負担比率（分子）の構造'!M$45</f>
        <v>1231</v>
      </c>
      <c r="O62" s="135"/>
      <c r="P62" s="135"/>
    </row>
    <row r="63" spans="1:16" x14ac:dyDescent="0.2">
      <c r="A63" s="135" t="s">
        <v>28</v>
      </c>
      <c r="B63" s="135">
        <f>'将来負担比率（分子）の構造'!I$44</f>
        <v>3016</v>
      </c>
      <c r="C63" s="135"/>
      <c r="D63" s="135"/>
      <c r="E63" s="135">
        <f>'将来負担比率（分子）の構造'!J$44</f>
        <v>2747</v>
      </c>
      <c r="F63" s="135"/>
      <c r="G63" s="135"/>
      <c r="H63" s="135">
        <f>'将来負担比率（分子）の構造'!K$44</f>
        <v>2517</v>
      </c>
      <c r="I63" s="135"/>
      <c r="J63" s="135"/>
      <c r="K63" s="135">
        <f>'将来負担比率（分子）の構造'!L$44</f>
        <v>2358</v>
      </c>
      <c r="L63" s="135"/>
      <c r="M63" s="135"/>
      <c r="N63" s="135">
        <f>'将来負担比率（分子）の構造'!M$44</f>
        <v>2296</v>
      </c>
      <c r="O63" s="135"/>
      <c r="P63" s="135"/>
    </row>
    <row r="64" spans="1:16" x14ac:dyDescent="0.2">
      <c r="A64" s="135" t="s">
        <v>27</v>
      </c>
      <c r="B64" s="135">
        <f>'将来負担比率（分子）の構造'!I$43</f>
        <v>6874</v>
      </c>
      <c r="C64" s="135"/>
      <c r="D64" s="135"/>
      <c r="E64" s="135">
        <f>'将来負担比率（分子）の構造'!J$43</f>
        <v>6498</v>
      </c>
      <c r="F64" s="135"/>
      <c r="G64" s="135"/>
      <c r="H64" s="135">
        <f>'将来負担比率（分子）の構造'!K$43</f>
        <v>6110</v>
      </c>
      <c r="I64" s="135"/>
      <c r="J64" s="135"/>
      <c r="K64" s="135">
        <f>'将来負担比率（分子）の構造'!L$43</f>
        <v>5667</v>
      </c>
      <c r="L64" s="135"/>
      <c r="M64" s="135"/>
      <c r="N64" s="135">
        <f>'将来負担比率（分子）の構造'!M$43</f>
        <v>5468</v>
      </c>
      <c r="O64" s="135"/>
      <c r="P64" s="135"/>
    </row>
    <row r="65" spans="1:16" x14ac:dyDescent="0.2">
      <c r="A65" s="135" t="s">
        <v>26</v>
      </c>
      <c r="B65" s="135">
        <f>'将来負担比率（分子）の構造'!I$42</f>
        <v>14</v>
      </c>
      <c r="C65" s="135"/>
      <c r="D65" s="135"/>
      <c r="E65" s="135">
        <f>'将来負担比率（分子）の構造'!J$42</f>
        <v>181</v>
      </c>
      <c r="F65" s="135"/>
      <c r="G65" s="135"/>
      <c r="H65" s="135">
        <f>'将来負担比率（分子）の構造'!K$42</f>
        <v>167</v>
      </c>
      <c r="I65" s="135"/>
      <c r="J65" s="135"/>
      <c r="K65" s="135">
        <f>'将来負担比率（分子）の構造'!L$42</f>
        <v>153</v>
      </c>
      <c r="L65" s="135"/>
      <c r="M65" s="135"/>
      <c r="N65" s="135">
        <f>'将来負担比率（分子）の構造'!M$42</f>
        <v>139</v>
      </c>
      <c r="O65" s="135"/>
      <c r="P65" s="135"/>
    </row>
    <row r="66" spans="1:16" x14ac:dyDescent="0.2">
      <c r="A66" s="135" t="s">
        <v>25</v>
      </c>
      <c r="B66" s="135">
        <f>'将来負担比率（分子）の構造'!I$41</f>
        <v>8762</v>
      </c>
      <c r="C66" s="135"/>
      <c r="D66" s="135"/>
      <c r="E66" s="135">
        <f>'将来負担比率（分子）の構造'!J$41</f>
        <v>8446</v>
      </c>
      <c r="F66" s="135"/>
      <c r="G66" s="135"/>
      <c r="H66" s="135">
        <f>'将来負担比率（分子）の構造'!K$41</f>
        <v>8636</v>
      </c>
      <c r="I66" s="135"/>
      <c r="J66" s="135"/>
      <c r="K66" s="135">
        <f>'将来負担比率（分子）の構造'!L$41</f>
        <v>11732</v>
      </c>
      <c r="L66" s="135"/>
      <c r="M66" s="135"/>
      <c r="N66" s="135">
        <f>'将来負担比率（分子）の構造'!M$41</f>
        <v>11613</v>
      </c>
      <c r="O66" s="135"/>
      <c r="P66" s="135"/>
    </row>
    <row r="67" spans="1:16" x14ac:dyDescent="0.2">
      <c r="A67" s="135" t="s">
        <v>63</v>
      </c>
      <c r="B67" s="135" t="e">
        <f>NA()</f>
        <v>#N/A</v>
      </c>
      <c r="C67" s="135">
        <f>IF(ISNUMBER('将来負担比率（分子）の構造'!I$52), IF('将来負担比率（分子）の構造'!I$52 &lt; 0, 0, '将来負担比率（分子）の構造'!I$52), NA())</f>
        <v>4982</v>
      </c>
      <c r="D67" s="135" t="e">
        <f>NA()</f>
        <v>#N/A</v>
      </c>
      <c r="E67" s="135" t="e">
        <f>NA()</f>
        <v>#N/A</v>
      </c>
      <c r="F67" s="135">
        <f>IF(ISNUMBER('将来負担比率（分子）の構造'!J$52), IF('将来負担比率（分子）の構造'!J$52 &lt; 0, 0, '将来負担比率（分子）の構造'!J$52), NA())</f>
        <v>4708</v>
      </c>
      <c r="G67" s="135" t="e">
        <f>NA()</f>
        <v>#N/A</v>
      </c>
      <c r="H67" s="135" t="e">
        <f>NA()</f>
        <v>#N/A</v>
      </c>
      <c r="I67" s="135">
        <f>IF(ISNUMBER('将来負担比率（分子）の構造'!K$52), IF('将来負担比率（分子）の構造'!K$52 &lt; 0, 0, '将来負担比率（分子）の構造'!K$52), NA())</f>
        <v>2885</v>
      </c>
      <c r="J67" s="135" t="e">
        <f>NA()</f>
        <v>#N/A</v>
      </c>
      <c r="K67" s="135" t="e">
        <f>NA()</f>
        <v>#N/A</v>
      </c>
      <c r="L67" s="135">
        <f>IF(ISNUMBER('将来負担比率（分子）の構造'!L$52), IF('将来負担比率（分子）の構造'!L$52 &lt; 0, 0, '将来負担比率（分子）の構造'!L$52), NA())</f>
        <v>5638</v>
      </c>
      <c r="M67" s="135" t="e">
        <f>NA()</f>
        <v>#N/A</v>
      </c>
      <c r="N67" s="135" t="e">
        <f>NA()</f>
        <v>#N/A</v>
      </c>
      <c r="O67" s="135">
        <f>IF(ISNUMBER('将来負担比率（分子）の構造'!M$52), IF('将来負担比率（分子）の構造'!M$52 &lt; 0, 0, '将来負担比率（分子）の構造'!M$52), NA())</f>
        <v>4528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heetViews>
  <sheetFormatPr defaultColWidth="0" defaultRowHeight="11.25" customHeight="1" zeroHeight="1" x14ac:dyDescent="0.2"/>
  <cols>
    <col min="1" max="143" width="1.6328125" style="177" customWidth="1"/>
    <col min="144" max="16384" width="0" style="177" hidden="1"/>
  </cols>
  <sheetData>
    <row r="1" spans="2:143" ht="22.5" customHeight="1" thickBot="1" x14ac:dyDescent="0.25">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197</v>
      </c>
      <c r="DI1" s="703"/>
      <c r="DJ1" s="703"/>
      <c r="DK1" s="703"/>
      <c r="DL1" s="703"/>
      <c r="DM1" s="703"/>
      <c r="DN1" s="704"/>
      <c r="DP1" s="702" t="s">
        <v>198</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x14ac:dyDescent="0.2">
      <c r="B2" s="178" t="s">
        <v>199</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2">
      <c r="B3" s="648" t="s">
        <v>200</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201</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202</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2">
      <c r="B4" s="648" t="s">
        <v>1</v>
      </c>
      <c r="C4" s="649"/>
      <c r="D4" s="649"/>
      <c r="E4" s="649"/>
      <c r="F4" s="649"/>
      <c r="G4" s="649"/>
      <c r="H4" s="649"/>
      <c r="I4" s="649"/>
      <c r="J4" s="649"/>
      <c r="K4" s="649"/>
      <c r="L4" s="649"/>
      <c r="M4" s="649"/>
      <c r="N4" s="649"/>
      <c r="O4" s="649"/>
      <c r="P4" s="649"/>
      <c r="Q4" s="650"/>
      <c r="R4" s="648" t="s">
        <v>203</v>
      </c>
      <c r="S4" s="649"/>
      <c r="T4" s="649"/>
      <c r="U4" s="649"/>
      <c r="V4" s="649"/>
      <c r="W4" s="649"/>
      <c r="X4" s="649"/>
      <c r="Y4" s="650"/>
      <c r="Z4" s="648" t="s">
        <v>204</v>
      </c>
      <c r="AA4" s="649"/>
      <c r="AB4" s="649"/>
      <c r="AC4" s="650"/>
      <c r="AD4" s="648" t="s">
        <v>205</v>
      </c>
      <c r="AE4" s="649"/>
      <c r="AF4" s="649"/>
      <c r="AG4" s="649"/>
      <c r="AH4" s="649"/>
      <c r="AI4" s="649"/>
      <c r="AJ4" s="649"/>
      <c r="AK4" s="650"/>
      <c r="AL4" s="648" t="s">
        <v>204</v>
      </c>
      <c r="AM4" s="649"/>
      <c r="AN4" s="649"/>
      <c r="AO4" s="650"/>
      <c r="AP4" s="699" t="s">
        <v>206</v>
      </c>
      <c r="AQ4" s="699"/>
      <c r="AR4" s="699"/>
      <c r="AS4" s="699"/>
      <c r="AT4" s="699"/>
      <c r="AU4" s="699"/>
      <c r="AV4" s="699"/>
      <c r="AW4" s="699"/>
      <c r="AX4" s="699"/>
      <c r="AY4" s="699"/>
      <c r="AZ4" s="699"/>
      <c r="BA4" s="699"/>
      <c r="BB4" s="699"/>
      <c r="BC4" s="699"/>
      <c r="BD4" s="699"/>
      <c r="BE4" s="699"/>
      <c r="BF4" s="699"/>
      <c r="BG4" s="699" t="s">
        <v>207</v>
      </c>
      <c r="BH4" s="699"/>
      <c r="BI4" s="699"/>
      <c r="BJ4" s="699"/>
      <c r="BK4" s="699"/>
      <c r="BL4" s="699"/>
      <c r="BM4" s="699"/>
      <c r="BN4" s="699"/>
      <c r="BO4" s="699" t="s">
        <v>204</v>
      </c>
      <c r="BP4" s="699"/>
      <c r="BQ4" s="699"/>
      <c r="BR4" s="699"/>
      <c r="BS4" s="699" t="s">
        <v>208</v>
      </c>
      <c r="BT4" s="699"/>
      <c r="BU4" s="699"/>
      <c r="BV4" s="699"/>
      <c r="BW4" s="699"/>
      <c r="BX4" s="699"/>
      <c r="BY4" s="699"/>
      <c r="BZ4" s="699"/>
      <c r="CA4" s="699"/>
      <c r="CB4" s="699"/>
      <c r="CD4" s="693" t="s">
        <v>209</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2">
      <c r="B5" s="667" t="s">
        <v>210</v>
      </c>
      <c r="C5" s="668"/>
      <c r="D5" s="668"/>
      <c r="E5" s="668"/>
      <c r="F5" s="668"/>
      <c r="G5" s="668"/>
      <c r="H5" s="668"/>
      <c r="I5" s="668"/>
      <c r="J5" s="668"/>
      <c r="K5" s="668"/>
      <c r="L5" s="668"/>
      <c r="M5" s="668"/>
      <c r="N5" s="668"/>
      <c r="O5" s="668"/>
      <c r="P5" s="668"/>
      <c r="Q5" s="669"/>
      <c r="R5" s="638">
        <v>5283689</v>
      </c>
      <c r="S5" s="639"/>
      <c r="T5" s="639"/>
      <c r="U5" s="639"/>
      <c r="V5" s="639"/>
      <c r="W5" s="639"/>
      <c r="X5" s="639"/>
      <c r="Y5" s="686"/>
      <c r="Z5" s="700">
        <v>48.2</v>
      </c>
      <c r="AA5" s="700"/>
      <c r="AB5" s="700"/>
      <c r="AC5" s="700"/>
      <c r="AD5" s="701">
        <v>5037309</v>
      </c>
      <c r="AE5" s="701"/>
      <c r="AF5" s="701"/>
      <c r="AG5" s="701"/>
      <c r="AH5" s="701"/>
      <c r="AI5" s="701"/>
      <c r="AJ5" s="701"/>
      <c r="AK5" s="701"/>
      <c r="AL5" s="687">
        <v>86.3</v>
      </c>
      <c r="AM5" s="656"/>
      <c r="AN5" s="656"/>
      <c r="AO5" s="688"/>
      <c r="AP5" s="667" t="s">
        <v>211</v>
      </c>
      <c r="AQ5" s="668"/>
      <c r="AR5" s="668"/>
      <c r="AS5" s="668"/>
      <c r="AT5" s="668"/>
      <c r="AU5" s="668"/>
      <c r="AV5" s="668"/>
      <c r="AW5" s="668"/>
      <c r="AX5" s="668"/>
      <c r="AY5" s="668"/>
      <c r="AZ5" s="668"/>
      <c r="BA5" s="668"/>
      <c r="BB5" s="668"/>
      <c r="BC5" s="668"/>
      <c r="BD5" s="668"/>
      <c r="BE5" s="668"/>
      <c r="BF5" s="669"/>
      <c r="BG5" s="588">
        <v>5037309</v>
      </c>
      <c r="BH5" s="589"/>
      <c r="BI5" s="589"/>
      <c r="BJ5" s="589"/>
      <c r="BK5" s="589"/>
      <c r="BL5" s="589"/>
      <c r="BM5" s="589"/>
      <c r="BN5" s="590"/>
      <c r="BO5" s="641">
        <v>95.3</v>
      </c>
      <c r="BP5" s="641"/>
      <c r="BQ5" s="641"/>
      <c r="BR5" s="641"/>
      <c r="BS5" s="642" t="s">
        <v>212</v>
      </c>
      <c r="BT5" s="642"/>
      <c r="BU5" s="642"/>
      <c r="BV5" s="642"/>
      <c r="BW5" s="642"/>
      <c r="BX5" s="642"/>
      <c r="BY5" s="642"/>
      <c r="BZ5" s="642"/>
      <c r="CA5" s="642"/>
      <c r="CB5" s="678"/>
      <c r="CD5" s="693" t="s">
        <v>206</v>
      </c>
      <c r="CE5" s="694"/>
      <c r="CF5" s="694"/>
      <c r="CG5" s="694"/>
      <c r="CH5" s="694"/>
      <c r="CI5" s="694"/>
      <c r="CJ5" s="694"/>
      <c r="CK5" s="694"/>
      <c r="CL5" s="694"/>
      <c r="CM5" s="694"/>
      <c r="CN5" s="694"/>
      <c r="CO5" s="694"/>
      <c r="CP5" s="694"/>
      <c r="CQ5" s="695"/>
      <c r="CR5" s="693" t="s">
        <v>213</v>
      </c>
      <c r="CS5" s="694"/>
      <c r="CT5" s="694"/>
      <c r="CU5" s="694"/>
      <c r="CV5" s="694"/>
      <c r="CW5" s="694"/>
      <c r="CX5" s="694"/>
      <c r="CY5" s="695"/>
      <c r="CZ5" s="693" t="s">
        <v>204</v>
      </c>
      <c r="DA5" s="694"/>
      <c r="DB5" s="694"/>
      <c r="DC5" s="695"/>
      <c r="DD5" s="693" t="s">
        <v>214</v>
      </c>
      <c r="DE5" s="694"/>
      <c r="DF5" s="694"/>
      <c r="DG5" s="694"/>
      <c r="DH5" s="694"/>
      <c r="DI5" s="694"/>
      <c r="DJ5" s="694"/>
      <c r="DK5" s="694"/>
      <c r="DL5" s="694"/>
      <c r="DM5" s="694"/>
      <c r="DN5" s="694"/>
      <c r="DO5" s="694"/>
      <c r="DP5" s="695"/>
      <c r="DQ5" s="693" t="s">
        <v>215</v>
      </c>
      <c r="DR5" s="694"/>
      <c r="DS5" s="694"/>
      <c r="DT5" s="694"/>
      <c r="DU5" s="694"/>
      <c r="DV5" s="694"/>
      <c r="DW5" s="694"/>
      <c r="DX5" s="694"/>
      <c r="DY5" s="694"/>
      <c r="DZ5" s="694"/>
      <c r="EA5" s="694"/>
      <c r="EB5" s="694"/>
      <c r="EC5" s="695"/>
    </row>
    <row r="6" spans="2:143" ht="11.25" customHeight="1" x14ac:dyDescent="0.2">
      <c r="B6" s="585" t="s">
        <v>216</v>
      </c>
      <c r="C6" s="586"/>
      <c r="D6" s="586"/>
      <c r="E6" s="586"/>
      <c r="F6" s="586"/>
      <c r="G6" s="586"/>
      <c r="H6" s="586"/>
      <c r="I6" s="586"/>
      <c r="J6" s="586"/>
      <c r="K6" s="586"/>
      <c r="L6" s="586"/>
      <c r="M6" s="586"/>
      <c r="N6" s="586"/>
      <c r="O6" s="586"/>
      <c r="P6" s="586"/>
      <c r="Q6" s="587"/>
      <c r="R6" s="588">
        <v>90825</v>
      </c>
      <c r="S6" s="589"/>
      <c r="T6" s="589"/>
      <c r="U6" s="589"/>
      <c r="V6" s="589"/>
      <c r="W6" s="589"/>
      <c r="X6" s="589"/>
      <c r="Y6" s="590"/>
      <c r="Z6" s="641">
        <v>0.8</v>
      </c>
      <c r="AA6" s="641"/>
      <c r="AB6" s="641"/>
      <c r="AC6" s="641"/>
      <c r="AD6" s="642">
        <v>90825</v>
      </c>
      <c r="AE6" s="642"/>
      <c r="AF6" s="642"/>
      <c r="AG6" s="642"/>
      <c r="AH6" s="642"/>
      <c r="AI6" s="642"/>
      <c r="AJ6" s="642"/>
      <c r="AK6" s="642"/>
      <c r="AL6" s="611">
        <v>1.6</v>
      </c>
      <c r="AM6" s="643"/>
      <c r="AN6" s="643"/>
      <c r="AO6" s="644"/>
      <c r="AP6" s="585" t="s">
        <v>217</v>
      </c>
      <c r="AQ6" s="586"/>
      <c r="AR6" s="586"/>
      <c r="AS6" s="586"/>
      <c r="AT6" s="586"/>
      <c r="AU6" s="586"/>
      <c r="AV6" s="586"/>
      <c r="AW6" s="586"/>
      <c r="AX6" s="586"/>
      <c r="AY6" s="586"/>
      <c r="AZ6" s="586"/>
      <c r="BA6" s="586"/>
      <c r="BB6" s="586"/>
      <c r="BC6" s="586"/>
      <c r="BD6" s="586"/>
      <c r="BE6" s="586"/>
      <c r="BF6" s="587"/>
      <c r="BG6" s="588">
        <v>5037309</v>
      </c>
      <c r="BH6" s="589"/>
      <c r="BI6" s="589"/>
      <c r="BJ6" s="589"/>
      <c r="BK6" s="589"/>
      <c r="BL6" s="589"/>
      <c r="BM6" s="589"/>
      <c r="BN6" s="590"/>
      <c r="BO6" s="641">
        <v>95.3</v>
      </c>
      <c r="BP6" s="641"/>
      <c r="BQ6" s="641"/>
      <c r="BR6" s="641"/>
      <c r="BS6" s="642" t="s">
        <v>212</v>
      </c>
      <c r="BT6" s="642"/>
      <c r="BU6" s="642"/>
      <c r="BV6" s="642"/>
      <c r="BW6" s="642"/>
      <c r="BX6" s="642"/>
      <c r="BY6" s="642"/>
      <c r="BZ6" s="642"/>
      <c r="CA6" s="642"/>
      <c r="CB6" s="678"/>
      <c r="CD6" s="645" t="s">
        <v>218</v>
      </c>
      <c r="CE6" s="646"/>
      <c r="CF6" s="646"/>
      <c r="CG6" s="646"/>
      <c r="CH6" s="646"/>
      <c r="CI6" s="646"/>
      <c r="CJ6" s="646"/>
      <c r="CK6" s="646"/>
      <c r="CL6" s="646"/>
      <c r="CM6" s="646"/>
      <c r="CN6" s="646"/>
      <c r="CO6" s="646"/>
      <c r="CP6" s="646"/>
      <c r="CQ6" s="647"/>
      <c r="CR6" s="588">
        <v>95949</v>
      </c>
      <c r="CS6" s="589"/>
      <c r="CT6" s="589"/>
      <c r="CU6" s="589"/>
      <c r="CV6" s="589"/>
      <c r="CW6" s="589"/>
      <c r="CX6" s="589"/>
      <c r="CY6" s="590"/>
      <c r="CZ6" s="641">
        <v>0.9</v>
      </c>
      <c r="DA6" s="641"/>
      <c r="DB6" s="641"/>
      <c r="DC6" s="641"/>
      <c r="DD6" s="594" t="s">
        <v>212</v>
      </c>
      <c r="DE6" s="589"/>
      <c r="DF6" s="589"/>
      <c r="DG6" s="589"/>
      <c r="DH6" s="589"/>
      <c r="DI6" s="589"/>
      <c r="DJ6" s="589"/>
      <c r="DK6" s="589"/>
      <c r="DL6" s="589"/>
      <c r="DM6" s="589"/>
      <c r="DN6" s="589"/>
      <c r="DO6" s="589"/>
      <c r="DP6" s="590"/>
      <c r="DQ6" s="594">
        <v>95949</v>
      </c>
      <c r="DR6" s="589"/>
      <c r="DS6" s="589"/>
      <c r="DT6" s="589"/>
      <c r="DU6" s="589"/>
      <c r="DV6" s="589"/>
      <c r="DW6" s="589"/>
      <c r="DX6" s="589"/>
      <c r="DY6" s="589"/>
      <c r="DZ6" s="589"/>
      <c r="EA6" s="589"/>
      <c r="EB6" s="589"/>
      <c r="EC6" s="627"/>
    </row>
    <row r="7" spans="2:143" ht="11.25" customHeight="1" x14ac:dyDescent="0.2">
      <c r="B7" s="585" t="s">
        <v>219</v>
      </c>
      <c r="C7" s="586"/>
      <c r="D7" s="586"/>
      <c r="E7" s="586"/>
      <c r="F7" s="586"/>
      <c r="G7" s="586"/>
      <c r="H7" s="586"/>
      <c r="I7" s="586"/>
      <c r="J7" s="586"/>
      <c r="K7" s="586"/>
      <c r="L7" s="586"/>
      <c r="M7" s="586"/>
      <c r="N7" s="586"/>
      <c r="O7" s="586"/>
      <c r="P7" s="586"/>
      <c r="Q7" s="587"/>
      <c r="R7" s="588">
        <v>8556</v>
      </c>
      <c r="S7" s="589"/>
      <c r="T7" s="589"/>
      <c r="U7" s="589"/>
      <c r="V7" s="589"/>
      <c r="W7" s="589"/>
      <c r="X7" s="589"/>
      <c r="Y7" s="590"/>
      <c r="Z7" s="641">
        <v>0.1</v>
      </c>
      <c r="AA7" s="641"/>
      <c r="AB7" s="641"/>
      <c r="AC7" s="641"/>
      <c r="AD7" s="642">
        <v>8556</v>
      </c>
      <c r="AE7" s="642"/>
      <c r="AF7" s="642"/>
      <c r="AG7" s="642"/>
      <c r="AH7" s="642"/>
      <c r="AI7" s="642"/>
      <c r="AJ7" s="642"/>
      <c r="AK7" s="642"/>
      <c r="AL7" s="611">
        <v>0.1</v>
      </c>
      <c r="AM7" s="643"/>
      <c r="AN7" s="643"/>
      <c r="AO7" s="644"/>
      <c r="AP7" s="585" t="s">
        <v>220</v>
      </c>
      <c r="AQ7" s="586"/>
      <c r="AR7" s="586"/>
      <c r="AS7" s="586"/>
      <c r="AT7" s="586"/>
      <c r="AU7" s="586"/>
      <c r="AV7" s="586"/>
      <c r="AW7" s="586"/>
      <c r="AX7" s="586"/>
      <c r="AY7" s="586"/>
      <c r="AZ7" s="586"/>
      <c r="BA7" s="586"/>
      <c r="BB7" s="586"/>
      <c r="BC7" s="586"/>
      <c r="BD7" s="586"/>
      <c r="BE7" s="586"/>
      <c r="BF7" s="587"/>
      <c r="BG7" s="588">
        <v>2043747</v>
      </c>
      <c r="BH7" s="589"/>
      <c r="BI7" s="589"/>
      <c r="BJ7" s="589"/>
      <c r="BK7" s="589"/>
      <c r="BL7" s="589"/>
      <c r="BM7" s="589"/>
      <c r="BN7" s="590"/>
      <c r="BO7" s="641">
        <v>38.700000000000003</v>
      </c>
      <c r="BP7" s="641"/>
      <c r="BQ7" s="641"/>
      <c r="BR7" s="641"/>
      <c r="BS7" s="642" t="s">
        <v>212</v>
      </c>
      <c r="BT7" s="642"/>
      <c r="BU7" s="642"/>
      <c r="BV7" s="642"/>
      <c r="BW7" s="642"/>
      <c r="BX7" s="642"/>
      <c r="BY7" s="642"/>
      <c r="BZ7" s="642"/>
      <c r="CA7" s="642"/>
      <c r="CB7" s="678"/>
      <c r="CD7" s="620" t="s">
        <v>221</v>
      </c>
      <c r="CE7" s="621"/>
      <c r="CF7" s="621"/>
      <c r="CG7" s="621"/>
      <c r="CH7" s="621"/>
      <c r="CI7" s="621"/>
      <c r="CJ7" s="621"/>
      <c r="CK7" s="621"/>
      <c r="CL7" s="621"/>
      <c r="CM7" s="621"/>
      <c r="CN7" s="621"/>
      <c r="CO7" s="621"/>
      <c r="CP7" s="621"/>
      <c r="CQ7" s="622"/>
      <c r="CR7" s="588">
        <v>2097321</v>
      </c>
      <c r="CS7" s="589"/>
      <c r="CT7" s="589"/>
      <c r="CU7" s="589"/>
      <c r="CV7" s="589"/>
      <c r="CW7" s="589"/>
      <c r="CX7" s="589"/>
      <c r="CY7" s="590"/>
      <c r="CZ7" s="641">
        <v>20</v>
      </c>
      <c r="DA7" s="641"/>
      <c r="DB7" s="641"/>
      <c r="DC7" s="641"/>
      <c r="DD7" s="594">
        <v>149991</v>
      </c>
      <c r="DE7" s="589"/>
      <c r="DF7" s="589"/>
      <c r="DG7" s="589"/>
      <c r="DH7" s="589"/>
      <c r="DI7" s="589"/>
      <c r="DJ7" s="589"/>
      <c r="DK7" s="589"/>
      <c r="DL7" s="589"/>
      <c r="DM7" s="589"/>
      <c r="DN7" s="589"/>
      <c r="DO7" s="589"/>
      <c r="DP7" s="590"/>
      <c r="DQ7" s="594">
        <v>1931218</v>
      </c>
      <c r="DR7" s="589"/>
      <c r="DS7" s="589"/>
      <c r="DT7" s="589"/>
      <c r="DU7" s="589"/>
      <c r="DV7" s="589"/>
      <c r="DW7" s="589"/>
      <c r="DX7" s="589"/>
      <c r="DY7" s="589"/>
      <c r="DZ7" s="589"/>
      <c r="EA7" s="589"/>
      <c r="EB7" s="589"/>
      <c r="EC7" s="627"/>
    </row>
    <row r="8" spans="2:143" ht="11.25" customHeight="1" x14ac:dyDescent="0.2">
      <c r="B8" s="585" t="s">
        <v>222</v>
      </c>
      <c r="C8" s="586"/>
      <c r="D8" s="586"/>
      <c r="E8" s="586"/>
      <c r="F8" s="586"/>
      <c r="G8" s="586"/>
      <c r="H8" s="586"/>
      <c r="I8" s="586"/>
      <c r="J8" s="586"/>
      <c r="K8" s="586"/>
      <c r="L8" s="586"/>
      <c r="M8" s="586"/>
      <c r="N8" s="586"/>
      <c r="O8" s="586"/>
      <c r="P8" s="586"/>
      <c r="Q8" s="587"/>
      <c r="R8" s="588">
        <v>28995</v>
      </c>
      <c r="S8" s="589"/>
      <c r="T8" s="589"/>
      <c r="U8" s="589"/>
      <c r="V8" s="589"/>
      <c r="W8" s="589"/>
      <c r="X8" s="589"/>
      <c r="Y8" s="590"/>
      <c r="Z8" s="641">
        <v>0.3</v>
      </c>
      <c r="AA8" s="641"/>
      <c r="AB8" s="641"/>
      <c r="AC8" s="641"/>
      <c r="AD8" s="642">
        <v>28995</v>
      </c>
      <c r="AE8" s="642"/>
      <c r="AF8" s="642"/>
      <c r="AG8" s="642"/>
      <c r="AH8" s="642"/>
      <c r="AI8" s="642"/>
      <c r="AJ8" s="642"/>
      <c r="AK8" s="642"/>
      <c r="AL8" s="611">
        <v>0.5</v>
      </c>
      <c r="AM8" s="643"/>
      <c r="AN8" s="643"/>
      <c r="AO8" s="644"/>
      <c r="AP8" s="585" t="s">
        <v>223</v>
      </c>
      <c r="AQ8" s="586"/>
      <c r="AR8" s="586"/>
      <c r="AS8" s="586"/>
      <c r="AT8" s="586"/>
      <c r="AU8" s="586"/>
      <c r="AV8" s="586"/>
      <c r="AW8" s="586"/>
      <c r="AX8" s="586"/>
      <c r="AY8" s="586"/>
      <c r="AZ8" s="586"/>
      <c r="BA8" s="586"/>
      <c r="BB8" s="586"/>
      <c r="BC8" s="586"/>
      <c r="BD8" s="586"/>
      <c r="BE8" s="586"/>
      <c r="BF8" s="587"/>
      <c r="BG8" s="588">
        <v>54784</v>
      </c>
      <c r="BH8" s="589"/>
      <c r="BI8" s="589"/>
      <c r="BJ8" s="589"/>
      <c r="BK8" s="589"/>
      <c r="BL8" s="589"/>
      <c r="BM8" s="589"/>
      <c r="BN8" s="590"/>
      <c r="BO8" s="641">
        <v>1</v>
      </c>
      <c r="BP8" s="641"/>
      <c r="BQ8" s="641"/>
      <c r="BR8" s="641"/>
      <c r="BS8" s="594" t="s">
        <v>113</v>
      </c>
      <c r="BT8" s="589"/>
      <c r="BU8" s="589"/>
      <c r="BV8" s="589"/>
      <c r="BW8" s="589"/>
      <c r="BX8" s="589"/>
      <c r="BY8" s="589"/>
      <c r="BZ8" s="589"/>
      <c r="CA8" s="589"/>
      <c r="CB8" s="627"/>
      <c r="CD8" s="620" t="s">
        <v>224</v>
      </c>
      <c r="CE8" s="621"/>
      <c r="CF8" s="621"/>
      <c r="CG8" s="621"/>
      <c r="CH8" s="621"/>
      <c r="CI8" s="621"/>
      <c r="CJ8" s="621"/>
      <c r="CK8" s="621"/>
      <c r="CL8" s="621"/>
      <c r="CM8" s="621"/>
      <c r="CN8" s="621"/>
      <c r="CO8" s="621"/>
      <c r="CP8" s="621"/>
      <c r="CQ8" s="622"/>
      <c r="CR8" s="588">
        <v>2695145</v>
      </c>
      <c r="CS8" s="589"/>
      <c r="CT8" s="589"/>
      <c r="CU8" s="589"/>
      <c r="CV8" s="589"/>
      <c r="CW8" s="589"/>
      <c r="CX8" s="589"/>
      <c r="CY8" s="590"/>
      <c r="CZ8" s="641">
        <v>25.8</v>
      </c>
      <c r="DA8" s="641"/>
      <c r="DB8" s="641"/>
      <c r="DC8" s="641"/>
      <c r="DD8" s="594">
        <v>119848</v>
      </c>
      <c r="DE8" s="589"/>
      <c r="DF8" s="589"/>
      <c r="DG8" s="589"/>
      <c r="DH8" s="589"/>
      <c r="DI8" s="589"/>
      <c r="DJ8" s="589"/>
      <c r="DK8" s="589"/>
      <c r="DL8" s="589"/>
      <c r="DM8" s="589"/>
      <c r="DN8" s="589"/>
      <c r="DO8" s="589"/>
      <c r="DP8" s="590"/>
      <c r="DQ8" s="594">
        <v>1509246</v>
      </c>
      <c r="DR8" s="589"/>
      <c r="DS8" s="589"/>
      <c r="DT8" s="589"/>
      <c r="DU8" s="589"/>
      <c r="DV8" s="589"/>
      <c r="DW8" s="589"/>
      <c r="DX8" s="589"/>
      <c r="DY8" s="589"/>
      <c r="DZ8" s="589"/>
      <c r="EA8" s="589"/>
      <c r="EB8" s="589"/>
      <c r="EC8" s="627"/>
    </row>
    <row r="9" spans="2:143" ht="11.25" customHeight="1" x14ac:dyDescent="0.2">
      <c r="B9" s="585" t="s">
        <v>225</v>
      </c>
      <c r="C9" s="586"/>
      <c r="D9" s="586"/>
      <c r="E9" s="586"/>
      <c r="F9" s="586"/>
      <c r="G9" s="586"/>
      <c r="H9" s="586"/>
      <c r="I9" s="586"/>
      <c r="J9" s="586"/>
      <c r="K9" s="586"/>
      <c r="L9" s="586"/>
      <c r="M9" s="586"/>
      <c r="N9" s="586"/>
      <c r="O9" s="586"/>
      <c r="P9" s="586"/>
      <c r="Q9" s="587"/>
      <c r="R9" s="588">
        <v>17924</v>
      </c>
      <c r="S9" s="589"/>
      <c r="T9" s="589"/>
      <c r="U9" s="589"/>
      <c r="V9" s="589"/>
      <c r="W9" s="589"/>
      <c r="X9" s="589"/>
      <c r="Y9" s="590"/>
      <c r="Z9" s="641">
        <v>0.2</v>
      </c>
      <c r="AA9" s="641"/>
      <c r="AB9" s="641"/>
      <c r="AC9" s="641"/>
      <c r="AD9" s="642">
        <v>17924</v>
      </c>
      <c r="AE9" s="642"/>
      <c r="AF9" s="642"/>
      <c r="AG9" s="642"/>
      <c r="AH9" s="642"/>
      <c r="AI9" s="642"/>
      <c r="AJ9" s="642"/>
      <c r="AK9" s="642"/>
      <c r="AL9" s="611">
        <v>0.3</v>
      </c>
      <c r="AM9" s="643"/>
      <c r="AN9" s="643"/>
      <c r="AO9" s="644"/>
      <c r="AP9" s="585" t="s">
        <v>226</v>
      </c>
      <c r="AQ9" s="586"/>
      <c r="AR9" s="586"/>
      <c r="AS9" s="586"/>
      <c r="AT9" s="586"/>
      <c r="AU9" s="586"/>
      <c r="AV9" s="586"/>
      <c r="AW9" s="586"/>
      <c r="AX9" s="586"/>
      <c r="AY9" s="586"/>
      <c r="AZ9" s="586"/>
      <c r="BA9" s="586"/>
      <c r="BB9" s="586"/>
      <c r="BC9" s="586"/>
      <c r="BD9" s="586"/>
      <c r="BE9" s="586"/>
      <c r="BF9" s="587"/>
      <c r="BG9" s="588">
        <v>1425776</v>
      </c>
      <c r="BH9" s="589"/>
      <c r="BI9" s="589"/>
      <c r="BJ9" s="589"/>
      <c r="BK9" s="589"/>
      <c r="BL9" s="589"/>
      <c r="BM9" s="589"/>
      <c r="BN9" s="590"/>
      <c r="BO9" s="641">
        <v>27</v>
      </c>
      <c r="BP9" s="641"/>
      <c r="BQ9" s="641"/>
      <c r="BR9" s="641"/>
      <c r="BS9" s="594" t="s">
        <v>113</v>
      </c>
      <c r="BT9" s="589"/>
      <c r="BU9" s="589"/>
      <c r="BV9" s="589"/>
      <c r="BW9" s="589"/>
      <c r="BX9" s="589"/>
      <c r="BY9" s="589"/>
      <c r="BZ9" s="589"/>
      <c r="CA9" s="589"/>
      <c r="CB9" s="627"/>
      <c r="CD9" s="620" t="s">
        <v>227</v>
      </c>
      <c r="CE9" s="621"/>
      <c r="CF9" s="621"/>
      <c r="CG9" s="621"/>
      <c r="CH9" s="621"/>
      <c r="CI9" s="621"/>
      <c r="CJ9" s="621"/>
      <c r="CK9" s="621"/>
      <c r="CL9" s="621"/>
      <c r="CM9" s="621"/>
      <c r="CN9" s="621"/>
      <c r="CO9" s="621"/>
      <c r="CP9" s="621"/>
      <c r="CQ9" s="622"/>
      <c r="CR9" s="588">
        <v>1328699</v>
      </c>
      <c r="CS9" s="589"/>
      <c r="CT9" s="589"/>
      <c r="CU9" s="589"/>
      <c r="CV9" s="589"/>
      <c r="CW9" s="589"/>
      <c r="CX9" s="589"/>
      <c r="CY9" s="590"/>
      <c r="CZ9" s="641">
        <v>12.7</v>
      </c>
      <c r="DA9" s="641"/>
      <c r="DB9" s="641"/>
      <c r="DC9" s="641"/>
      <c r="DD9" s="594">
        <v>22308</v>
      </c>
      <c r="DE9" s="589"/>
      <c r="DF9" s="589"/>
      <c r="DG9" s="589"/>
      <c r="DH9" s="589"/>
      <c r="DI9" s="589"/>
      <c r="DJ9" s="589"/>
      <c r="DK9" s="589"/>
      <c r="DL9" s="589"/>
      <c r="DM9" s="589"/>
      <c r="DN9" s="589"/>
      <c r="DO9" s="589"/>
      <c r="DP9" s="590"/>
      <c r="DQ9" s="594">
        <v>1273753</v>
      </c>
      <c r="DR9" s="589"/>
      <c r="DS9" s="589"/>
      <c r="DT9" s="589"/>
      <c r="DU9" s="589"/>
      <c r="DV9" s="589"/>
      <c r="DW9" s="589"/>
      <c r="DX9" s="589"/>
      <c r="DY9" s="589"/>
      <c r="DZ9" s="589"/>
      <c r="EA9" s="589"/>
      <c r="EB9" s="589"/>
      <c r="EC9" s="627"/>
    </row>
    <row r="10" spans="2:143" ht="11.25" customHeight="1" x14ac:dyDescent="0.2">
      <c r="B10" s="585" t="s">
        <v>228</v>
      </c>
      <c r="C10" s="586"/>
      <c r="D10" s="586"/>
      <c r="E10" s="586"/>
      <c r="F10" s="586"/>
      <c r="G10" s="586"/>
      <c r="H10" s="586"/>
      <c r="I10" s="586"/>
      <c r="J10" s="586"/>
      <c r="K10" s="586"/>
      <c r="L10" s="586"/>
      <c r="M10" s="586"/>
      <c r="N10" s="586"/>
      <c r="O10" s="586"/>
      <c r="P10" s="586"/>
      <c r="Q10" s="587"/>
      <c r="R10" s="588">
        <v>386753</v>
      </c>
      <c r="S10" s="589"/>
      <c r="T10" s="589"/>
      <c r="U10" s="589"/>
      <c r="V10" s="589"/>
      <c r="W10" s="589"/>
      <c r="X10" s="589"/>
      <c r="Y10" s="590"/>
      <c r="Z10" s="641">
        <v>3.5</v>
      </c>
      <c r="AA10" s="641"/>
      <c r="AB10" s="641"/>
      <c r="AC10" s="641"/>
      <c r="AD10" s="642">
        <v>386753</v>
      </c>
      <c r="AE10" s="642"/>
      <c r="AF10" s="642"/>
      <c r="AG10" s="642"/>
      <c r="AH10" s="642"/>
      <c r="AI10" s="642"/>
      <c r="AJ10" s="642"/>
      <c r="AK10" s="642"/>
      <c r="AL10" s="611">
        <v>6.6</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97330</v>
      </c>
      <c r="BH10" s="589"/>
      <c r="BI10" s="589"/>
      <c r="BJ10" s="589"/>
      <c r="BK10" s="589"/>
      <c r="BL10" s="589"/>
      <c r="BM10" s="589"/>
      <c r="BN10" s="590"/>
      <c r="BO10" s="641">
        <v>1.8</v>
      </c>
      <c r="BP10" s="641"/>
      <c r="BQ10" s="641"/>
      <c r="BR10" s="641"/>
      <c r="BS10" s="594" t="s">
        <v>113</v>
      </c>
      <c r="BT10" s="589"/>
      <c r="BU10" s="589"/>
      <c r="BV10" s="589"/>
      <c r="BW10" s="589"/>
      <c r="BX10" s="589"/>
      <c r="BY10" s="589"/>
      <c r="BZ10" s="589"/>
      <c r="CA10" s="589"/>
      <c r="CB10" s="627"/>
      <c r="CD10" s="620" t="s">
        <v>230</v>
      </c>
      <c r="CE10" s="621"/>
      <c r="CF10" s="621"/>
      <c r="CG10" s="621"/>
      <c r="CH10" s="621"/>
      <c r="CI10" s="621"/>
      <c r="CJ10" s="621"/>
      <c r="CK10" s="621"/>
      <c r="CL10" s="621"/>
      <c r="CM10" s="621"/>
      <c r="CN10" s="621"/>
      <c r="CO10" s="621"/>
      <c r="CP10" s="621"/>
      <c r="CQ10" s="622"/>
      <c r="CR10" s="588">
        <v>10709</v>
      </c>
      <c r="CS10" s="589"/>
      <c r="CT10" s="589"/>
      <c r="CU10" s="589"/>
      <c r="CV10" s="589"/>
      <c r="CW10" s="589"/>
      <c r="CX10" s="589"/>
      <c r="CY10" s="590"/>
      <c r="CZ10" s="641">
        <v>0.1</v>
      </c>
      <c r="DA10" s="641"/>
      <c r="DB10" s="641"/>
      <c r="DC10" s="641"/>
      <c r="DD10" s="594" t="s">
        <v>113</v>
      </c>
      <c r="DE10" s="589"/>
      <c r="DF10" s="589"/>
      <c r="DG10" s="589"/>
      <c r="DH10" s="589"/>
      <c r="DI10" s="589"/>
      <c r="DJ10" s="589"/>
      <c r="DK10" s="589"/>
      <c r="DL10" s="589"/>
      <c r="DM10" s="589"/>
      <c r="DN10" s="589"/>
      <c r="DO10" s="589"/>
      <c r="DP10" s="590"/>
      <c r="DQ10" s="594">
        <v>2872</v>
      </c>
      <c r="DR10" s="589"/>
      <c r="DS10" s="589"/>
      <c r="DT10" s="589"/>
      <c r="DU10" s="589"/>
      <c r="DV10" s="589"/>
      <c r="DW10" s="589"/>
      <c r="DX10" s="589"/>
      <c r="DY10" s="589"/>
      <c r="DZ10" s="589"/>
      <c r="EA10" s="589"/>
      <c r="EB10" s="589"/>
      <c r="EC10" s="627"/>
    </row>
    <row r="11" spans="2:143" ht="11.25" customHeight="1" x14ac:dyDescent="0.2">
      <c r="B11" s="585" t="s">
        <v>231</v>
      </c>
      <c r="C11" s="586"/>
      <c r="D11" s="586"/>
      <c r="E11" s="586"/>
      <c r="F11" s="586"/>
      <c r="G11" s="586"/>
      <c r="H11" s="586"/>
      <c r="I11" s="586"/>
      <c r="J11" s="586"/>
      <c r="K11" s="586"/>
      <c r="L11" s="586"/>
      <c r="M11" s="586"/>
      <c r="N11" s="586"/>
      <c r="O11" s="586"/>
      <c r="P11" s="586"/>
      <c r="Q11" s="587"/>
      <c r="R11" s="588" t="s">
        <v>113</v>
      </c>
      <c r="S11" s="589"/>
      <c r="T11" s="589"/>
      <c r="U11" s="589"/>
      <c r="V11" s="589"/>
      <c r="W11" s="589"/>
      <c r="X11" s="589"/>
      <c r="Y11" s="590"/>
      <c r="Z11" s="641" t="s">
        <v>113</v>
      </c>
      <c r="AA11" s="641"/>
      <c r="AB11" s="641"/>
      <c r="AC11" s="641"/>
      <c r="AD11" s="642" t="s">
        <v>113</v>
      </c>
      <c r="AE11" s="642"/>
      <c r="AF11" s="642"/>
      <c r="AG11" s="642"/>
      <c r="AH11" s="642"/>
      <c r="AI11" s="642"/>
      <c r="AJ11" s="642"/>
      <c r="AK11" s="642"/>
      <c r="AL11" s="611" t="s">
        <v>113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465857</v>
      </c>
      <c r="BH11" s="589"/>
      <c r="BI11" s="589"/>
      <c r="BJ11" s="589"/>
      <c r="BK11" s="589"/>
      <c r="BL11" s="589"/>
      <c r="BM11" s="589"/>
      <c r="BN11" s="590"/>
      <c r="BO11" s="641">
        <v>8.8000000000000007</v>
      </c>
      <c r="BP11" s="641"/>
      <c r="BQ11" s="641"/>
      <c r="BR11" s="641"/>
      <c r="BS11" s="594" t="s">
        <v>113</v>
      </c>
      <c r="BT11" s="589"/>
      <c r="BU11" s="589"/>
      <c r="BV11" s="589"/>
      <c r="BW11" s="589"/>
      <c r="BX11" s="589"/>
      <c r="BY11" s="589"/>
      <c r="BZ11" s="589"/>
      <c r="CA11" s="589"/>
      <c r="CB11" s="627"/>
      <c r="CD11" s="620" t="s">
        <v>233</v>
      </c>
      <c r="CE11" s="621"/>
      <c r="CF11" s="621"/>
      <c r="CG11" s="621"/>
      <c r="CH11" s="621"/>
      <c r="CI11" s="621"/>
      <c r="CJ11" s="621"/>
      <c r="CK11" s="621"/>
      <c r="CL11" s="621"/>
      <c r="CM11" s="621"/>
      <c r="CN11" s="621"/>
      <c r="CO11" s="621"/>
      <c r="CP11" s="621"/>
      <c r="CQ11" s="622"/>
      <c r="CR11" s="588">
        <v>170186</v>
      </c>
      <c r="CS11" s="589"/>
      <c r="CT11" s="589"/>
      <c r="CU11" s="589"/>
      <c r="CV11" s="589"/>
      <c r="CW11" s="589"/>
      <c r="CX11" s="589"/>
      <c r="CY11" s="590"/>
      <c r="CZ11" s="641">
        <v>1.6</v>
      </c>
      <c r="DA11" s="641"/>
      <c r="DB11" s="641"/>
      <c r="DC11" s="641"/>
      <c r="DD11" s="594">
        <v>68756</v>
      </c>
      <c r="DE11" s="589"/>
      <c r="DF11" s="589"/>
      <c r="DG11" s="589"/>
      <c r="DH11" s="589"/>
      <c r="DI11" s="589"/>
      <c r="DJ11" s="589"/>
      <c r="DK11" s="589"/>
      <c r="DL11" s="589"/>
      <c r="DM11" s="589"/>
      <c r="DN11" s="589"/>
      <c r="DO11" s="589"/>
      <c r="DP11" s="590"/>
      <c r="DQ11" s="594">
        <v>114216</v>
      </c>
      <c r="DR11" s="589"/>
      <c r="DS11" s="589"/>
      <c r="DT11" s="589"/>
      <c r="DU11" s="589"/>
      <c r="DV11" s="589"/>
      <c r="DW11" s="589"/>
      <c r="DX11" s="589"/>
      <c r="DY11" s="589"/>
      <c r="DZ11" s="589"/>
      <c r="EA11" s="589"/>
      <c r="EB11" s="589"/>
      <c r="EC11" s="627"/>
    </row>
    <row r="12" spans="2:143" ht="11.25" customHeight="1" x14ac:dyDescent="0.2">
      <c r="B12" s="585" t="s">
        <v>234</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2733535</v>
      </c>
      <c r="BH12" s="589"/>
      <c r="BI12" s="589"/>
      <c r="BJ12" s="589"/>
      <c r="BK12" s="589"/>
      <c r="BL12" s="589"/>
      <c r="BM12" s="589"/>
      <c r="BN12" s="590"/>
      <c r="BO12" s="641">
        <v>51.7</v>
      </c>
      <c r="BP12" s="641"/>
      <c r="BQ12" s="641"/>
      <c r="BR12" s="641"/>
      <c r="BS12" s="594" t="s">
        <v>113</v>
      </c>
      <c r="BT12" s="589"/>
      <c r="BU12" s="589"/>
      <c r="BV12" s="589"/>
      <c r="BW12" s="589"/>
      <c r="BX12" s="589"/>
      <c r="BY12" s="589"/>
      <c r="BZ12" s="589"/>
      <c r="CA12" s="589"/>
      <c r="CB12" s="627"/>
      <c r="CD12" s="620" t="s">
        <v>236</v>
      </c>
      <c r="CE12" s="621"/>
      <c r="CF12" s="621"/>
      <c r="CG12" s="621"/>
      <c r="CH12" s="621"/>
      <c r="CI12" s="621"/>
      <c r="CJ12" s="621"/>
      <c r="CK12" s="621"/>
      <c r="CL12" s="621"/>
      <c r="CM12" s="621"/>
      <c r="CN12" s="621"/>
      <c r="CO12" s="621"/>
      <c r="CP12" s="621"/>
      <c r="CQ12" s="622"/>
      <c r="CR12" s="588">
        <v>65627</v>
      </c>
      <c r="CS12" s="589"/>
      <c r="CT12" s="589"/>
      <c r="CU12" s="589"/>
      <c r="CV12" s="589"/>
      <c r="CW12" s="589"/>
      <c r="CX12" s="589"/>
      <c r="CY12" s="590"/>
      <c r="CZ12" s="641">
        <v>0.6</v>
      </c>
      <c r="DA12" s="641"/>
      <c r="DB12" s="641"/>
      <c r="DC12" s="641"/>
      <c r="DD12" s="594">
        <v>4030</v>
      </c>
      <c r="DE12" s="589"/>
      <c r="DF12" s="589"/>
      <c r="DG12" s="589"/>
      <c r="DH12" s="589"/>
      <c r="DI12" s="589"/>
      <c r="DJ12" s="589"/>
      <c r="DK12" s="589"/>
      <c r="DL12" s="589"/>
      <c r="DM12" s="589"/>
      <c r="DN12" s="589"/>
      <c r="DO12" s="589"/>
      <c r="DP12" s="590"/>
      <c r="DQ12" s="594">
        <v>62389</v>
      </c>
      <c r="DR12" s="589"/>
      <c r="DS12" s="589"/>
      <c r="DT12" s="589"/>
      <c r="DU12" s="589"/>
      <c r="DV12" s="589"/>
      <c r="DW12" s="589"/>
      <c r="DX12" s="589"/>
      <c r="DY12" s="589"/>
      <c r="DZ12" s="589"/>
      <c r="EA12" s="589"/>
      <c r="EB12" s="589"/>
      <c r="EC12" s="627"/>
    </row>
    <row r="13" spans="2:143" ht="11.25" customHeight="1" x14ac:dyDescent="0.2">
      <c r="B13" s="585" t="s">
        <v>237</v>
      </c>
      <c r="C13" s="586"/>
      <c r="D13" s="586"/>
      <c r="E13" s="586"/>
      <c r="F13" s="586"/>
      <c r="G13" s="586"/>
      <c r="H13" s="586"/>
      <c r="I13" s="586"/>
      <c r="J13" s="586"/>
      <c r="K13" s="586"/>
      <c r="L13" s="586"/>
      <c r="M13" s="586"/>
      <c r="N13" s="586"/>
      <c r="O13" s="586"/>
      <c r="P13" s="586"/>
      <c r="Q13" s="587"/>
      <c r="R13" s="588">
        <v>14280</v>
      </c>
      <c r="S13" s="589"/>
      <c r="T13" s="589"/>
      <c r="U13" s="589"/>
      <c r="V13" s="589"/>
      <c r="W13" s="589"/>
      <c r="X13" s="589"/>
      <c r="Y13" s="590"/>
      <c r="Z13" s="641">
        <v>0.1</v>
      </c>
      <c r="AA13" s="641"/>
      <c r="AB13" s="641"/>
      <c r="AC13" s="641"/>
      <c r="AD13" s="642">
        <v>14280</v>
      </c>
      <c r="AE13" s="642"/>
      <c r="AF13" s="642"/>
      <c r="AG13" s="642"/>
      <c r="AH13" s="642"/>
      <c r="AI13" s="642"/>
      <c r="AJ13" s="642"/>
      <c r="AK13" s="642"/>
      <c r="AL13" s="611">
        <v>0.2</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2730394</v>
      </c>
      <c r="BH13" s="589"/>
      <c r="BI13" s="589"/>
      <c r="BJ13" s="589"/>
      <c r="BK13" s="589"/>
      <c r="BL13" s="589"/>
      <c r="BM13" s="589"/>
      <c r="BN13" s="590"/>
      <c r="BO13" s="641">
        <v>51.7</v>
      </c>
      <c r="BP13" s="641"/>
      <c r="BQ13" s="641"/>
      <c r="BR13" s="641"/>
      <c r="BS13" s="594" t="s">
        <v>113</v>
      </c>
      <c r="BT13" s="589"/>
      <c r="BU13" s="589"/>
      <c r="BV13" s="589"/>
      <c r="BW13" s="589"/>
      <c r="BX13" s="589"/>
      <c r="BY13" s="589"/>
      <c r="BZ13" s="589"/>
      <c r="CA13" s="589"/>
      <c r="CB13" s="627"/>
      <c r="CD13" s="620" t="s">
        <v>239</v>
      </c>
      <c r="CE13" s="621"/>
      <c r="CF13" s="621"/>
      <c r="CG13" s="621"/>
      <c r="CH13" s="621"/>
      <c r="CI13" s="621"/>
      <c r="CJ13" s="621"/>
      <c r="CK13" s="621"/>
      <c r="CL13" s="621"/>
      <c r="CM13" s="621"/>
      <c r="CN13" s="621"/>
      <c r="CO13" s="621"/>
      <c r="CP13" s="621"/>
      <c r="CQ13" s="622"/>
      <c r="CR13" s="588">
        <v>1595124</v>
      </c>
      <c r="CS13" s="589"/>
      <c r="CT13" s="589"/>
      <c r="CU13" s="589"/>
      <c r="CV13" s="589"/>
      <c r="CW13" s="589"/>
      <c r="CX13" s="589"/>
      <c r="CY13" s="590"/>
      <c r="CZ13" s="641">
        <v>15.2</v>
      </c>
      <c r="DA13" s="641"/>
      <c r="DB13" s="641"/>
      <c r="DC13" s="641"/>
      <c r="DD13" s="594">
        <v>776168</v>
      </c>
      <c r="DE13" s="589"/>
      <c r="DF13" s="589"/>
      <c r="DG13" s="589"/>
      <c r="DH13" s="589"/>
      <c r="DI13" s="589"/>
      <c r="DJ13" s="589"/>
      <c r="DK13" s="589"/>
      <c r="DL13" s="589"/>
      <c r="DM13" s="589"/>
      <c r="DN13" s="589"/>
      <c r="DO13" s="589"/>
      <c r="DP13" s="590"/>
      <c r="DQ13" s="594">
        <v>1020651</v>
      </c>
      <c r="DR13" s="589"/>
      <c r="DS13" s="589"/>
      <c r="DT13" s="589"/>
      <c r="DU13" s="589"/>
      <c r="DV13" s="589"/>
      <c r="DW13" s="589"/>
      <c r="DX13" s="589"/>
      <c r="DY13" s="589"/>
      <c r="DZ13" s="589"/>
      <c r="EA13" s="589"/>
      <c r="EB13" s="589"/>
      <c r="EC13" s="627"/>
    </row>
    <row r="14" spans="2:143" ht="11.25" customHeight="1" x14ac:dyDescent="0.2">
      <c r="B14" s="585" t="s">
        <v>240</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71190</v>
      </c>
      <c r="BH14" s="589"/>
      <c r="BI14" s="589"/>
      <c r="BJ14" s="589"/>
      <c r="BK14" s="589"/>
      <c r="BL14" s="589"/>
      <c r="BM14" s="589"/>
      <c r="BN14" s="590"/>
      <c r="BO14" s="641">
        <v>1.3</v>
      </c>
      <c r="BP14" s="641"/>
      <c r="BQ14" s="641"/>
      <c r="BR14" s="641"/>
      <c r="BS14" s="594" t="s">
        <v>113</v>
      </c>
      <c r="BT14" s="589"/>
      <c r="BU14" s="589"/>
      <c r="BV14" s="589"/>
      <c r="BW14" s="589"/>
      <c r="BX14" s="589"/>
      <c r="BY14" s="589"/>
      <c r="BZ14" s="589"/>
      <c r="CA14" s="589"/>
      <c r="CB14" s="627"/>
      <c r="CD14" s="620" t="s">
        <v>242</v>
      </c>
      <c r="CE14" s="621"/>
      <c r="CF14" s="621"/>
      <c r="CG14" s="621"/>
      <c r="CH14" s="621"/>
      <c r="CI14" s="621"/>
      <c r="CJ14" s="621"/>
      <c r="CK14" s="621"/>
      <c r="CL14" s="621"/>
      <c r="CM14" s="621"/>
      <c r="CN14" s="621"/>
      <c r="CO14" s="621"/>
      <c r="CP14" s="621"/>
      <c r="CQ14" s="622"/>
      <c r="CR14" s="588">
        <v>538489</v>
      </c>
      <c r="CS14" s="589"/>
      <c r="CT14" s="589"/>
      <c r="CU14" s="589"/>
      <c r="CV14" s="589"/>
      <c r="CW14" s="589"/>
      <c r="CX14" s="589"/>
      <c r="CY14" s="590"/>
      <c r="CZ14" s="641">
        <v>5.0999999999999996</v>
      </c>
      <c r="DA14" s="641"/>
      <c r="DB14" s="641"/>
      <c r="DC14" s="641"/>
      <c r="DD14" s="594">
        <v>193058</v>
      </c>
      <c r="DE14" s="589"/>
      <c r="DF14" s="589"/>
      <c r="DG14" s="589"/>
      <c r="DH14" s="589"/>
      <c r="DI14" s="589"/>
      <c r="DJ14" s="589"/>
      <c r="DK14" s="589"/>
      <c r="DL14" s="589"/>
      <c r="DM14" s="589"/>
      <c r="DN14" s="589"/>
      <c r="DO14" s="589"/>
      <c r="DP14" s="590"/>
      <c r="DQ14" s="594">
        <v>397390</v>
      </c>
      <c r="DR14" s="589"/>
      <c r="DS14" s="589"/>
      <c r="DT14" s="589"/>
      <c r="DU14" s="589"/>
      <c r="DV14" s="589"/>
      <c r="DW14" s="589"/>
      <c r="DX14" s="589"/>
      <c r="DY14" s="589"/>
      <c r="DZ14" s="589"/>
      <c r="EA14" s="589"/>
      <c r="EB14" s="589"/>
      <c r="EC14" s="627"/>
    </row>
    <row r="15" spans="2:143" ht="11.25" customHeight="1" x14ac:dyDescent="0.2">
      <c r="B15" s="585" t="s">
        <v>243</v>
      </c>
      <c r="C15" s="586"/>
      <c r="D15" s="586"/>
      <c r="E15" s="586"/>
      <c r="F15" s="586"/>
      <c r="G15" s="586"/>
      <c r="H15" s="586"/>
      <c r="I15" s="586"/>
      <c r="J15" s="586"/>
      <c r="K15" s="586"/>
      <c r="L15" s="586"/>
      <c r="M15" s="586"/>
      <c r="N15" s="586"/>
      <c r="O15" s="586"/>
      <c r="P15" s="586"/>
      <c r="Q15" s="587"/>
      <c r="R15" s="588">
        <v>22616</v>
      </c>
      <c r="S15" s="589"/>
      <c r="T15" s="589"/>
      <c r="U15" s="589"/>
      <c r="V15" s="589"/>
      <c r="W15" s="589"/>
      <c r="X15" s="589"/>
      <c r="Y15" s="590"/>
      <c r="Z15" s="641">
        <v>0.2</v>
      </c>
      <c r="AA15" s="641"/>
      <c r="AB15" s="641"/>
      <c r="AC15" s="641"/>
      <c r="AD15" s="642">
        <v>22616</v>
      </c>
      <c r="AE15" s="642"/>
      <c r="AF15" s="642"/>
      <c r="AG15" s="642"/>
      <c r="AH15" s="642"/>
      <c r="AI15" s="642"/>
      <c r="AJ15" s="642"/>
      <c r="AK15" s="642"/>
      <c r="AL15" s="611">
        <v>0.4</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188837</v>
      </c>
      <c r="BH15" s="589"/>
      <c r="BI15" s="589"/>
      <c r="BJ15" s="589"/>
      <c r="BK15" s="589"/>
      <c r="BL15" s="589"/>
      <c r="BM15" s="589"/>
      <c r="BN15" s="590"/>
      <c r="BO15" s="641">
        <v>3.6</v>
      </c>
      <c r="BP15" s="641"/>
      <c r="BQ15" s="641"/>
      <c r="BR15" s="641"/>
      <c r="BS15" s="594" t="s">
        <v>113</v>
      </c>
      <c r="BT15" s="589"/>
      <c r="BU15" s="589"/>
      <c r="BV15" s="589"/>
      <c r="BW15" s="589"/>
      <c r="BX15" s="589"/>
      <c r="BY15" s="589"/>
      <c r="BZ15" s="589"/>
      <c r="CA15" s="589"/>
      <c r="CB15" s="627"/>
      <c r="CD15" s="620" t="s">
        <v>245</v>
      </c>
      <c r="CE15" s="621"/>
      <c r="CF15" s="621"/>
      <c r="CG15" s="621"/>
      <c r="CH15" s="621"/>
      <c r="CI15" s="621"/>
      <c r="CJ15" s="621"/>
      <c r="CK15" s="621"/>
      <c r="CL15" s="621"/>
      <c r="CM15" s="621"/>
      <c r="CN15" s="621"/>
      <c r="CO15" s="621"/>
      <c r="CP15" s="621"/>
      <c r="CQ15" s="622"/>
      <c r="CR15" s="588">
        <v>981526</v>
      </c>
      <c r="CS15" s="589"/>
      <c r="CT15" s="589"/>
      <c r="CU15" s="589"/>
      <c r="CV15" s="589"/>
      <c r="CW15" s="589"/>
      <c r="CX15" s="589"/>
      <c r="CY15" s="590"/>
      <c r="CZ15" s="641">
        <v>9.4</v>
      </c>
      <c r="DA15" s="641"/>
      <c r="DB15" s="641"/>
      <c r="DC15" s="641"/>
      <c r="DD15" s="594">
        <v>386962</v>
      </c>
      <c r="DE15" s="589"/>
      <c r="DF15" s="589"/>
      <c r="DG15" s="589"/>
      <c r="DH15" s="589"/>
      <c r="DI15" s="589"/>
      <c r="DJ15" s="589"/>
      <c r="DK15" s="589"/>
      <c r="DL15" s="589"/>
      <c r="DM15" s="589"/>
      <c r="DN15" s="589"/>
      <c r="DO15" s="589"/>
      <c r="DP15" s="590"/>
      <c r="DQ15" s="594">
        <v>863972</v>
      </c>
      <c r="DR15" s="589"/>
      <c r="DS15" s="589"/>
      <c r="DT15" s="589"/>
      <c r="DU15" s="589"/>
      <c r="DV15" s="589"/>
      <c r="DW15" s="589"/>
      <c r="DX15" s="589"/>
      <c r="DY15" s="589"/>
      <c r="DZ15" s="589"/>
      <c r="EA15" s="589"/>
      <c r="EB15" s="589"/>
      <c r="EC15" s="627"/>
    </row>
    <row r="16" spans="2:143" ht="11.25" customHeight="1" x14ac:dyDescent="0.2">
      <c r="B16" s="585" t="s">
        <v>246</v>
      </c>
      <c r="C16" s="586"/>
      <c r="D16" s="586"/>
      <c r="E16" s="586"/>
      <c r="F16" s="586"/>
      <c r="G16" s="586"/>
      <c r="H16" s="586"/>
      <c r="I16" s="586"/>
      <c r="J16" s="586"/>
      <c r="K16" s="586"/>
      <c r="L16" s="586"/>
      <c r="M16" s="586"/>
      <c r="N16" s="586"/>
      <c r="O16" s="586"/>
      <c r="P16" s="586"/>
      <c r="Q16" s="587"/>
      <c r="R16" s="588">
        <v>311773</v>
      </c>
      <c r="S16" s="589"/>
      <c r="T16" s="589"/>
      <c r="U16" s="589"/>
      <c r="V16" s="589"/>
      <c r="W16" s="589"/>
      <c r="X16" s="589"/>
      <c r="Y16" s="590"/>
      <c r="Z16" s="641">
        <v>2.8</v>
      </c>
      <c r="AA16" s="641"/>
      <c r="AB16" s="641"/>
      <c r="AC16" s="641"/>
      <c r="AD16" s="642">
        <v>199721</v>
      </c>
      <c r="AE16" s="642"/>
      <c r="AF16" s="642"/>
      <c r="AG16" s="642"/>
      <c r="AH16" s="642"/>
      <c r="AI16" s="642"/>
      <c r="AJ16" s="642"/>
      <c r="AK16" s="642"/>
      <c r="AL16" s="611">
        <v>3.4</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7"/>
      <c r="CD16" s="620" t="s">
        <v>248</v>
      </c>
      <c r="CE16" s="621"/>
      <c r="CF16" s="621"/>
      <c r="CG16" s="621"/>
      <c r="CH16" s="621"/>
      <c r="CI16" s="621"/>
      <c r="CJ16" s="621"/>
      <c r="CK16" s="621"/>
      <c r="CL16" s="621"/>
      <c r="CM16" s="621"/>
      <c r="CN16" s="621"/>
      <c r="CO16" s="621"/>
      <c r="CP16" s="621"/>
      <c r="CQ16" s="622"/>
      <c r="CR16" s="588" t="s">
        <v>113</v>
      </c>
      <c r="CS16" s="589"/>
      <c r="CT16" s="589"/>
      <c r="CU16" s="589"/>
      <c r="CV16" s="589"/>
      <c r="CW16" s="589"/>
      <c r="CX16" s="589"/>
      <c r="CY16" s="590"/>
      <c r="CZ16" s="641" t="s">
        <v>113</v>
      </c>
      <c r="DA16" s="641"/>
      <c r="DB16" s="641"/>
      <c r="DC16" s="641"/>
      <c r="DD16" s="594" t="s">
        <v>113</v>
      </c>
      <c r="DE16" s="589"/>
      <c r="DF16" s="589"/>
      <c r="DG16" s="589"/>
      <c r="DH16" s="589"/>
      <c r="DI16" s="589"/>
      <c r="DJ16" s="589"/>
      <c r="DK16" s="589"/>
      <c r="DL16" s="589"/>
      <c r="DM16" s="589"/>
      <c r="DN16" s="589"/>
      <c r="DO16" s="589"/>
      <c r="DP16" s="590"/>
      <c r="DQ16" s="594" t="s">
        <v>113</v>
      </c>
      <c r="DR16" s="589"/>
      <c r="DS16" s="589"/>
      <c r="DT16" s="589"/>
      <c r="DU16" s="589"/>
      <c r="DV16" s="589"/>
      <c r="DW16" s="589"/>
      <c r="DX16" s="589"/>
      <c r="DY16" s="589"/>
      <c r="DZ16" s="589"/>
      <c r="EA16" s="589"/>
      <c r="EB16" s="589"/>
      <c r="EC16" s="627"/>
    </row>
    <row r="17" spans="2:133" ht="11.25" customHeight="1" x14ac:dyDescent="0.2">
      <c r="B17" s="585" t="s">
        <v>249</v>
      </c>
      <c r="C17" s="586"/>
      <c r="D17" s="586"/>
      <c r="E17" s="586"/>
      <c r="F17" s="586"/>
      <c r="G17" s="586"/>
      <c r="H17" s="586"/>
      <c r="I17" s="586"/>
      <c r="J17" s="586"/>
      <c r="K17" s="586"/>
      <c r="L17" s="586"/>
      <c r="M17" s="586"/>
      <c r="N17" s="586"/>
      <c r="O17" s="586"/>
      <c r="P17" s="586"/>
      <c r="Q17" s="587"/>
      <c r="R17" s="588">
        <v>199721</v>
      </c>
      <c r="S17" s="589"/>
      <c r="T17" s="589"/>
      <c r="U17" s="589"/>
      <c r="V17" s="589"/>
      <c r="W17" s="589"/>
      <c r="X17" s="589"/>
      <c r="Y17" s="590"/>
      <c r="Z17" s="641">
        <v>1.8</v>
      </c>
      <c r="AA17" s="641"/>
      <c r="AB17" s="641"/>
      <c r="AC17" s="641"/>
      <c r="AD17" s="642">
        <v>199721</v>
      </c>
      <c r="AE17" s="642"/>
      <c r="AF17" s="642"/>
      <c r="AG17" s="642"/>
      <c r="AH17" s="642"/>
      <c r="AI17" s="642"/>
      <c r="AJ17" s="642"/>
      <c r="AK17" s="642"/>
      <c r="AL17" s="611">
        <v>3.4</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7"/>
      <c r="CD17" s="620" t="s">
        <v>251</v>
      </c>
      <c r="CE17" s="621"/>
      <c r="CF17" s="621"/>
      <c r="CG17" s="621"/>
      <c r="CH17" s="621"/>
      <c r="CI17" s="621"/>
      <c r="CJ17" s="621"/>
      <c r="CK17" s="621"/>
      <c r="CL17" s="621"/>
      <c r="CM17" s="621"/>
      <c r="CN17" s="621"/>
      <c r="CO17" s="621"/>
      <c r="CP17" s="621"/>
      <c r="CQ17" s="622"/>
      <c r="CR17" s="588">
        <v>887728</v>
      </c>
      <c r="CS17" s="589"/>
      <c r="CT17" s="589"/>
      <c r="CU17" s="589"/>
      <c r="CV17" s="589"/>
      <c r="CW17" s="589"/>
      <c r="CX17" s="589"/>
      <c r="CY17" s="590"/>
      <c r="CZ17" s="641">
        <v>8.5</v>
      </c>
      <c r="DA17" s="641"/>
      <c r="DB17" s="641"/>
      <c r="DC17" s="641"/>
      <c r="DD17" s="594" t="s">
        <v>113</v>
      </c>
      <c r="DE17" s="589"/>
      <c r="DF17" s="589"/>
      <c r="DG17" s="589"/>
      <c r="DH17" s="589"/>
      <c r="DI17" s="589"/>
      <c r="DJ17" s="589"/>
      <c r="DK17" s="589"/>
      <c r="DL17" s="589"/>
      <c r="DM17" s="589"/>
      <c r="DN17" s="589"/>
      <c r="DO17" s="589"/>
      <c r="DP17" s="590"/>
      <c r="DQ17" s="594">
        <v>887728</v>
      </c>
      <c r="DR17" s="589"/>
      <c r="DS17" s="589"/>
      <c r="DT17" s="589"/>
      <c r="DU17" s="589"/>
      <c r="DV17" s="589"/>
      <c r="DW17" s="589"/>
      <c r="DX17" s="589"/>
      <c r="DY17" s="589"/>
      <c r="DZ17" s="589"/>
      <c r="EA17" s="589"/>
      <c r="EB17" s="589"/>
      <c r="EC17" s="627"/>
    </row>
    <row r="18" spans="2:133" ht="11.25" customHeight="1" x14ac:dyDescent="0.2">
      <c r="B18" s="585" t="s">
        <v>252</v>
      </c>
      <c r="C18" s="586"/>
      <c r="D18" s="586"/>
      <c r="E18" s="586"/>
      <c r="F18" s="586"/>
      <c r="G18" s="586"/>
      <c r="H18" s="586"/>
      <c r="I18" s="586"/>
      <c r="J18" s="586"/>
      <c r="K18" s="586"/>
      <c r="L18" s="586"/>
      <c r="M18" s="586"/>
      <c r="N18" s="586"/>
      <c r="O18" s="586"/>
      <c r="P18" s="586"/>
      <c r="Q18" s="587"/>
      <c r="R18" s="588">
        <v>112051</v>
      </c>
      <c r="S18" s="589"/>
      <c r="T18" s="589"/>
      <c r="U18" s="589"/>
      <c r="V18" s="589"/>
      <c r="W18" s="589"/>
      <c r="X18" s="589"/>
      <c r="Y18" s="590"/>
      <c r="Z18" s="641">
        <v>1</v>
      </c>
      <c r="AA18" s="641"/>
      <c r="AB18" s="641"/>
      <c r="AC18" s="641"/>
      <c r="AD18" s="642" t="s">
        <v>113</v>
      </c>
      <c r="AE18" s="642"/>
      <c r="AF18" s="642"/>
      <c r="AG18" s="642"/>
      <c r="AH18" s="642"/>
      <c r="AI18" s="642"/>
      <c r="AJ18" s="642"/>
      <c r="AK18" s="642"/>
      <c r="AL18" s="611" t="s">
        <v>113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7"/>
      <c r="CD18" s="620" t="s">
        <v>254</v>
      </c>
      <c r="CE18" s="621"/>
      <c r="CF18" s="621"/>
      <c r="CG18" s="621"/>
      <c r="CH18" s="621"/>
      <c r="CI18" s="621"/>
      <c r="CJ18" s="621"/>
      <c r="CK18" s="621"/>
      <c r="CL18" s="621"/>
      <c r="CM18" s="621"/>
      <c r="CN18" s="621"/>
      <c r="CO18" s="621"/>
      <c r="CP18" s="621"/>
      <c r="CQ18" s="622"/>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7"/>
    </row>
    <row r="19" spans="2:133" ht="11.25" customHeight="1" x14ac:dyDescent="0.2">
      <c r="B19" s="585" t="s">
        <v>255</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113</v>
      </c>
      <c r="AE19" s="642"/>
      <c r="AF19" s="642"/>
      <c r="AG19" s="642"/>
      <c r="AH19" s="642"/>
      <c r="AI19" s="642"/>
      <c r="AJ19" s="642"/>
      <c r="AK19" s="642"/>
      <c r="AL19" s="611" t="s">
        <v>113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246380</v>
      </c>
      <c r="BH19" s="589"/>
      <c r="BI19" s="589"/>
      <c r="BJ19" s="589"/>
      <c r="BK19" s="589"/>
      <c r="BL19" s="589"/>
      <c r="BM19" s="589"/>
      <c r="BN19" s="590"/>
      <c r="BO19" s="641">
        <v>4.7</v>
      </c>
      <c r="BP19" s="641"/>
      <c r="BQ19" s="641"/>
      <c r="BR19" s="641"/>
      <c r="BS19" s="594" t="s">
        <v>113</v>
      </c>
      <c r="BT19" s="589"/>
      <c r="BU19" s="589"/>
      <c r="BV19" s="589"/>
      <c r="BW19" s="589"/>
      <c r="BX19" s="589"/>
      <c r="BY19" s="589"/>
      <c r="BZ19" s="589"/>
      <c r="CA19" s="589"/>
      <c r="CB19" s="627"/>
      <c r="CD19" s="620" t="s">
        <v>257</v>
      </c>
      <c r="CE19" s="621"/>
      <c r="CF19" s="621"/>
      <c r="CG19" s="621"/>
      <c r="CH19" s="621"/>
      <c r="CI19" s="621"/>
      <c r="CJ19" s="621"/>
      <c r="CK19" s="621"/>
      <c r="CL19" s="621"/>
      <c r="CM19" s="621"/>
      <c r="CN19" s="621"/>
      <c r="CO19" s="621"/>
      <c r="CP19" s="621"/>
      <c r="CQ19" s="622"/>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7"/>
    </row>
    <row r="20" spans="2:133" ht="11.25" customHeight="1" x14ac:dyDescent="0.2">
      <c r="B20" s="585" t="s">
        <v>258</v>
      </c>
      <c r="C20" s="586"/>
      <c r="D20" s="586"/>
      <c r="E20" s="586"/>
      <c r="F20" s="586"/>
      <c r="G20" s="586"/>
      <c r="H20" s="586"/>
      <c r="I20" s="586"/>
      <c r="J20" s="586"/>
      <c r="K20" s="586"/>
      <c r="L20" s="586"/>
      <c r="M20" s="586"/>
      <c r="N20" s="586"/>
      <c r="O20" s="586"/>
      <c r="P20" s="586"/>
      <c r="Q20" s="587"/>
      <c r="R20" s="588">
        <v>6165411</v>
      </c>
      <c r="S20" s="589"/>
      <c r="T20" s="589"/>
      <c r="U20" s="589"/>
      <c r="V20" s="589"/>
      <c r="W20" s="589"/>
      <c r="X20" s="589"/>
      <c r="Y20" s="590"/>
      <c r="Z20" s="641">
        <v>56.3</v>
      </c>
      <c r="AA20" s="641"/>
      <c r="AB20" s="641"/>
      <c r="AC20" s="641"/>
      <c r="AD20" s="642">
        <v>5806979</v>
      </c>
      <c r="AE20" s="642"/>
      <c r="AF20" s="642"/>
      <c r="AG20" s="642"/>
      <c r="AH20" s="642"/>
      <c r="AI20" s="642"/>
      <c r="AJ20" s="642"/>
      <c r="AK20" s="642"/>
      <c r="AL20" s="611">
        <v>99.5</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246380</v>
      </c>
      <c r="BH20" s="589"/>
      <c r="BI20" s="589"/>
      <c r="BJ20" s="589"/>
      <c r="BK20" s="589"/>
      <c r="BL20" s="589"/>
      <c r="BM20" s="589"/>
      <c r="BN20" s="590"/>
      <c r="BO20" s="641">
        <v>4.7</v>
      </c>
      <c r="BP20" s="641"/>
      <c r="BQ20" s="641"/>
      <c r="BR20" s="641"/>
      <c r="BS20" s="594" t="s">
        <v>113</v>
      </c>
      <c r="BT20" s="589"/>
      <c r="BU20" s="589"/>
      <c r="BV20" s="589"/>
      <c r="BW20" s="589"/>
      <c r="BX20" s="589"/>
      <c r="BY20" s="589"/>
      <c r="BZ20" s="589"/>
      <c r="CA20" s="589"/>
      <c r="CB20" s="627"/>
      <c r="CD20" s="620" t="s">
        <v>260</v>
      </c>
      <c r="CE20" s="621"/>
      <c r="CF20" s="621"/>
      <c r="CG20" s="621"/>
      <c r="CH20" s="621"/>
      <c r="CI20" s="621"/>
      <c r="CJ20" s="621"/>
      <c r="CK20" s="621"/>
      <c r="CL20" s="621"/>
      <c r="CM20" s="621"/>
      <c r="CN20" s="621"/>
      <c r="CO20" s="621"/>
      <c r="CP20" s="621"/>
      <c r="CQ20" s="622"/>
      <c r="CR20" s="588">
        <v>10466503</v>
      </c>
      <c r="CS20" s="589"/>
      <c r="CT20" s="589"/>
      <c r="CU20" s="589"/>
      <c r="CV20" s="589"/>
      <c r="CW20" s="589"/>
      <c r="CX20" s="589"/>
      <c r="CY20" s="590"/>
      <c r="CZ20" s="641">
        <v>100</v>
      </c>
      <c r="DA20" s="641"/>
      <c r="DB20" s="641"/>
      <c r="DC20" s="641"/>
      <c r="DD20" s="594">
        <v>1721121</v>
      </c>
      <c r="DE20" s="589"/>
      <c r="DF20" s="589"/>
      <c r="DG20" s="589"/>
      <c r="DH20" s="589"/>
      <c r="DI20" s="589"/>
      <c r="DJ20" s="589"/>
      <c r="DK20" s="589"/>
      <c r="DL20" s="589"/>
      <c r="DM20" s="589"/>
      <c r="DN20" s="589"/>
      <c r="DO20" s="589"/>
      <c r="DP20" s="590"/>
      <c r="DQ20" s="594">
        <v>8159384</v>
      </c>
      <c r="DR20" s="589"/>
      <c r="DS20" s="589"/>
      <c r="DT20" s="589"/>
      <c r="DU20" s="589"/>
      <c r="DV20" s="589"/>
      <c r="DW20" s="589"/>
      <c r="DX20" s="589"/>
      <c r="DY20" s="589"/>
      <c r="DZ20" s="589"/>
      <c r="EA20" s="589"/>
      <c r="EB20" s="589"/>
      <c r="EC20" s="627"/>
    </row>
    <row r="21" spans="2:133" ht="11.25" customHeight="1" x14ac:dyDescent="0.2">
      <c r="B21" s="585" t="s">
        <v>261</v>
      </c>
      <c r="C21" s="586"/>
      <c r="D21" s="586"/>
      <c r="E21" s="586"/>
      <c r="F21" s="586"/>
      <c r="G21" s="586"/>
      <c r="H21" s="586"/>
      <c r="I21" s="586"/>
      <c r="J21" s="586"/>
      <c r="K21" s="586"/>
      <c r="L21" s="586"/>
      <c r="M21" s="586"/>
      <c r="N21" s="586"/>
      <c r="O21" s="586"/>
      <c r="P21" s="586"/>
      <c r="Q21" s="587"/>
      <c r="R21" s="588">
        <v>5316</v>
      </c>
      <c r="S21" s="589"/>
      <c r="T21" s="589"/>
      <c r="U21" s="589"/>
      <c r="V21" s="589"/>
      <c r="W21" s="589"/>
      <c r="X21" s="589"/>
      <c r="Y21" s="590"/>
      <c r="Z21" s="641">
        <v>0</v>
      </c>
      <c r="AA21" s="641"/>
      <c r="AB21" s="641"/>
      <c r="AC21" s="641"/>
      <c r="AD21" s="642">
        <v>5316</v>
      </c>
      <c r="AE21" s="642"/>
      <c r="AF21" s="642"/>
      <c r="AG21" s="642"/>
      <c r="AH21" s="642"/>
      <c r="AI21" s="642"/>
      <c r="AJ21" s="642"/>
      <c r="AK21" s="642"/>
      <c r="AL21" s="611">
        <v>0.1</v>
      </c>
      <c r="AM21" s="643"/>
      <c r="AN21" s="643"/>
      <c r="AO21" s="644"/>
      <c r="AP21" s="682" t="s">
        <v>262</v>
      </c>
      <c r="AQ21" s="689"/>
      <c r="AR21" s="689"/>
      <c r="AS21" s="689"/>
      <c r="AT21" s="689"/>
      <c r="AU21" s="689"/>
      <c r="AV21" s="689"/>
      <c r="AW21" s="689"/>
      <c r="AX21" s="689"/>
      <c r="AY21" s="689"/>
      <c r="AZ21" s="689"/>
      <c r="BA21" s="689"/>
      <c r="BB21" s="689"/>
      <c r="BC21" s="689"/>
      <c r="BD21" s="689"/>
      <c r="BE21" s="689"/>
      <c r="BF21" s="684"/>
      <c r="BG21" s="588" t="s">
        <v>113</v>
      </c>
      <c r="BH21" s="589"/>
      <c r="BI21" s="589"/>
      <c r="BJ21" s="589"/>
      <c r="BK21" s="589"/>
      <c r="BL21" s="589"/>
      <c r="BM21" s="589"/>
      <c r="BN21" s="590"/>
      <c r="BO21" s="641" t="s">
        <v>113</v>
      </c>
      <c r="BP21" s="641"/>
      <c r="BQ21" s="641"/>
      <c r="BR21" s="641"/>
      <c r="BS21" s="594" t="s">
        <v>113</v>
      </c>
      <c r="BT21" s="589"/>
      <c r="BU21" s="589"/>
      <c r="BV21" s="589"/>
      <c r="BW21" s="589"/>
      <c r="BX21" s="589"/>
      <c r="BY21" s="589"/>
      <c r="BZ21" s="589"/>
      <c r="CA21" s="589"/>
      <c r="CB21" s="627"/>
      <c r="CD21" s="614"/>
      <c r="CE21" s="615"/>
      <c r="CF21" s="615"/>
      <c r="CG21" s="615"/>
      <c r="CH21" s="615"/>
      <c r="CI21" s="615"/>
      <c r="CJ21" s="615"/>
      <c r="CK21" s="615"/>
      <c r="CL21" s="615"/>
      <c r="CM21" s="615"/>
      <c r="CN21" s="615"/>
      <c r="CO21" s="615"/>
      <c r="CP21" s="615"/>
      <c r="CQ21" s="616"/>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7"/>
    </row>
    <row r="22" spans="2:133" ht="11.25" customHeight="1" x14ac:dyDescent="0.2">
      <c r="B22" s="585" t="s">
        <v>263</v>
      </c>
      <c r="C22" s="586"/>
      <c r="D22" s="586"/>
      <c r="E22" s="586"/>
      <c r="F22" s="586"/>
      <c r="G22" s="586"/>
      <c r="H22" s="586"/>
      <c r="I22" s="586"/>
      <c r="J22" s="586"/>
      <c r="K22" s="586"/>
      <c r="L22" s="586"/>
      <c r="M22" s="586"/>
      <c r="N22" s="586"/>
      <c r="O22" s="586"/>
      <c r="P22" s="586"/>
      <c r="Q22" s="587"/>
      <c r="R22" s="588">
        <v>8954</v>
      </c>
      <c r="S22" s="589"/>
      <c r="T22" s="589"/>
      <c r="U22" s="589"/>
      <c r="V22" s="589"/>
      <c r="W22" s="589"/>
      <c r="X22" s="589"/>
      <c r="Y22" s="590"/>
      <c r="Z22" s="641">
        <v>0.1</v>
      </c>
      <c r="AA22" s="641"/>
      <c r="AB22" s="641"/>
      <c r="AC22" s="641"/>
      <c r="AD22" s="642" t="s">
        <v>113</v>
      </c>
      <c r="AE22" s="642"/>
      <c r="AF22" s="642"/>
      <c r="AG22" s="642"/>
      <c r="AH22" s="642"/>
      <c r="AI22" s="642"/>
      <c r="AJ22" s="642"/>
      <c r="AK22" s="642"/>
      <c r="AL22" s="611" t="s">
        <v>113</v>
      </c>
      <c r="AM22" s="643"/>
      <c r="AN22" s="643"/>
      <c r="AO22" s="644"/>
      <c r="AP22" s="682" t="s">
        <v>264</v>
      </c>
      <c r="AQ22" s="689"/>
      <c r="AR22" s="689"/>
      <c r="AS22" s="689"/>
      <c r="AT22" s="689"/>
      <c r="AU22" s="689"/>
      <c r="AV22" s="689"/>
      <c r="AW22" s="689"/>
      <c r="AX22" s="689"/>
      <c r="AY22" s="689"/>
      <c r="AZ22" s="689"/>
      <c r="BA22" s="689"/>
      <c r="BB22" s="689"/>
      <c r="BC22" s="689"/>
      <c r="BD22" s="689"/>
      <c r="BE22" s="689"/>
      <c r="BF22" s="684"/>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7"/>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2">
      <c r="B23" s="585" t="s">
        <v>266</v>
      </c>
      <c r="C23" s="586"/>
      <c r="D23" s="586"/>
      <c r="E23" s="586"/>
      <c r="F23" s="586"/>
      <c r="G23" s="586"/>
      <c r="H23" s="586"/>
      <c r="I23" s="586"/>
      <c r="J23" s="586"/>
      <c r="K23" s="586"/>
      <c r="L23" s="586"/>
      <c r="M23" s="586"/>
      <c r="N23" s="586"/>
      <c r="O23" s="586"/>
      <c r="P23" s="586"/>
      <c r="Q23" s="587"/>
      <c r="R23" s="588">
        <v>182810</v>
      </c>
      <c r="S23" s="589"/>
      <c r="T23" s="589"/>
      <c r="U23" s="589"/>
      <c r="V23" s="589"/>
      <c r="W23" s="589"/>
      <c r="X23" s="589"/>
      <c r="Y23" s="590"/>
      <c r="Z23" s="641">
        <v>1.7</v>
      </c>
      <c r="AA23" s="641"/>
      <c r="AB23" s="641"/>
      <c r="AC23" s="641"/>
      <c r="AD23" s="642">
        <v>13992</v>
      </c>
      <c r="AE23" s="642"/>
      <c r="AF23" s="642"/>
      <c r="AG23" s="642"/>
      <c r="AH23" s="642"/>
      <c r="AI23" s="642"/>
      <c r="AJ23" s="642"/>
      <c r="AK23" s="642"/>
      <c r="AL23" s="611">
        <v>0.2</v>
      </c>
      <c r="AM23" s="643"/>
      <c r="AN23" s="643"/>
      <c r="AO23" s="644"/>
      <c r="AP23" s="682" t="s">
        <v>267</v>
      </c>
      <c r="AQ23" s="689"/>
      <c r="AR23" s="689"/>
      <c r="AS23" s="689"/>
      <c r="AT23" s="689"/>
      <c r="AU23" s="689"/>
      <c r="AV23" s="689"/>
      <c r="AW23" s="689"/>
      <c r="AX23" s="689"/>
      <c r="AY23" s="689"/>
      <c r="AZ23" s="689"/>
      <c r="BA23" s="689"/>
      <c r="BB23" s="689"/>
      <c r="BC23" s="689"/>
      <c r="BD23" s="689"/>
      <c r="BE23" s="689"/>
      <c r="BF23" s="684"/>
      <c r="BG23" s="588">
        <v>246380</v>
      </c>
      <c r="BH23" s="589"/>
      <c r="BI23" s="589"/>
      <c r="BJ23" s="589"/>
      <c r="BK23" s="589"/>
      <c r="BL23" s="589"/>
      <c r="BM23" s="589"/>
      <c r="BN23" s="590"/>
      <c r="BO23" s="641">
        <v>4.7</v>
      </c>
      <c r="BP23" s="641"/>
      <c r="BQ23" s="641"/>
      <c r="BR23" s="641"/>
      <c r="BS23" s="594" t="s">
        <v>113</v>
      </c>
      <c r="BT23" s="589"/>
      <c r="BU23" s="589"/>
      <c r="BV23" s="589"/>
      <c r="BW23" s="589"/>
      <c r="BX23" s="589"/>
      <c r="BY23" s="589"/>
      <c r="BZ23" s="589"/>
      <c r="CA23" s="589"/>
      <c r="CB23" s="627"/>
      <c r="CD23" s="693" t="s">
        <v>206</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x14ac:dyDescent="0.2">
      <c r="B24" s="585" t="s">
        <v>273</v>
      </c>
      <c r="C24" s="586"/>
      <c r="D24" s="586"/>
      <c r="E24" s="586"/>
      <c r="F24" s="586"/>
      <c r="G24" s="586"/>
      <c r="H24" s="586"/>
      <c r="I24" s="586"/>
      <c r="J24" s="586"/>
      <c r="K24" s="586"/>
      <c r="L24" s="586"/>
      <c r="M24" s="586"/>
      <c r="N24" s="586"/>
      <c r="O24" s="586"/>
      <c r="P24" s="586"/>
      <c r="Q24" s="587"/>
      <c r="R24" s="588">
        <v>14913</v>
      </c>
      <c r="S24" s="589"/>
      <c r="T24" s="589"/>
      <c r="U24" s="589"/>
      <c r="V24" s="589"/>
      <c r="W24" s="589"/>
      <c r="X24" s="589"/>
      <c r="Y24" s="590"/>
      <c r="Z24" s="641">
        <v>0.1</v>
      </c>
      <c r="AA24" s="641"/>
      <c r="AB24" s="641"/>
      <c r="AC24" s="641"/>
      <c r="AD24" s="642">
        <v>171</v>
      </c>
      <c r="AE24" s="642"/>
      <c r="AF24" s="642"/>
      <c r="AG24" s="642"/>
      <c r="AH24" s="642"/>
      <c r="AI24" s="642"/>
      <c r="AJ24" s="642"/>
      <c r="AK24" s="642"/>
      <c r="AL24" s="611">
        <v>0</v>
      </c>
      <c r="AM24" s="643"/>
      <c r="AN24" s="643"/>
      <c r="AO24" s="644"/>
      <c r="AP24" s="682" t="s">
        <v>274</v>
      </c>
      <c r="AQ24" s="689"/>
      <c r="AR24" s="689"/>
      <c r="AS24" s="689"/>
      <c r="AT24" s="689"/>
      <c r="AU24" s="689"/>
      <c r="AV24" s="689"/>
      <c r="AW24" s="689"/>
      <c r="AX24" s="689"/>
      <c r="AY24" s="689"/>
      <c r="AZ24" s="689"/>
      <c r="BA24" s="689"/>
      <c r="BB24" s="689"/>
      <c r="BC24" s="689"/>
      <c r="BD24" s="689"/>
      <c r="BE24" s="689"/>
      <c r="BF24" s="684"/>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7"/>
      <c r="CD24" s="645" t="s">
        <v>275</v>
      </c>
      <c r="CE24" s="646"/>
      <c r="CF24" s="646"/>
      <c r="CG24" s="646"/>
      <c r="CH24" s="646"/>
      <c r="CI24" s="646"/>
      <c r="CJ24" s="646"/>
      <c r="CK24" s="646"/>
      <c r="CL24" s="646"/>
      <c r="CM24" s="646"/>
      <c r="CN24" s="646"/>
      <c r="CO24" s="646"/>
      <c r="CP24" s="646"/>
      <c r="CQ24" s="647"/>
      <c r="CR24" s="638">
        <v>3442174</v>
      </c>
      <c r="CS24" s="639"/>
      <c r="CT24" s="639"/>
      <c r="CU24" s="639"/>
      <c r="CV24" s="639"/>
      <c r="CW24" s="639"/>
      <c r="CX24" s="639"/>
      <c r="CY24" s="686"/>
      <c r="CZ24" s="690">
        <v>32.9</v>
      </c>
      <c r="DA24" s="691"/>
      <c r="DB24" s="691"/>
      <c r="DC24" s="692"/>
      <c r="DD24" s="685">
        <v>2394360</v>
      </c>
      <c r="DE24" s="639"/>
      <c r="DF24" s="639"/>
      <c r="DG24" s="639"/>
      <c r="DH24" s="639"/>
      <c r="DI24" s="639"/>
      <c r="DJ24" s="639"/>
      <c r="DK24" s="686"/>
      <c r="DL24" s="685">
        <v>2296711</v>
      </c>
      <c r="DM24" s="639"/>
      <c r="DN24" s="639"/>
      <c r="DO24" s="639"/>
      <c r="DP24" s="639"/>
      <c r="DQ24" s="639"/>
      <c r="DR24" s="639"/>
      <c r="DS24" s="639"/>
      <c r="DT24" s="639"/>
      <c r="DU24" s="639"/>
      <c r="DV24" s="686"/>
      <c r="DW24" s="687">
        <v>36.5</v>
      </c>
      <c r="DX24" s="656"/>
      <c r="DY24" s="656"/>
      <c r="DZ24" s="656"/>
      <c r="EA24" s="656"/>
      <c r="EB24" s="656"/>
      <c r="EC24" s="688"/>
    </row>
    <row r="25" spans="2:133" ht="11.25" customHeight="1" x14ac:dyDescent="0.2">
      <c r="B25" s="585" t="s">
        <v>276</v>
      </c>
      <c r="C25" s="586"/>
      <c r="D25" s="586"/>
      <c r="E25" s="586"/>
      <c r="F25" s="586"/>
      <c r="G25" s="586"/>
      <c r="H25" s="586"/>
      <c r="I25" s="586"/>
      <c r="J25" s="586"/>
      <c r="K25" s="586"/>
      <c r="L25" s="586"/>
      <c r="M25" s="586"/>
      <c r="N25" s="586"/>
      <c r="O25" s="586"/>
      <c r="P25" s="586"/>
      <c r="Q25" s="587"/>
      <c r="R25" s="588">
        <v>1301519</v>
      </c>
      <c r="S25" s="589"/>
      <c r="T25" s="589"/>
      <c r="U25" s="589"/>
      <c r="V25" s="589"/>
      <c r="W25" s="589"/>
      <c r="X25" s="589"/>
      <c r="Y25" s="590"/>
      <c r="Z25" s="641">
        <v>11.9</v>
      </c>
      <c r="AA25" s="641"/>
      <c r="AB25" s="641"/>
      <c r="AC25" s="641"/>
      <c r="AD25" s="642" t="s">
        <v>113</v>
      </c>
      <c r="AE25" s="642"/>
      <c r="AF25" s="642"/>
      <c r="AG25" s="642"/>
      <c r="AH25" s="642"/>
      <c r="AI25" s="642"/>
      <c r="AJ25" s="642"/>
      <c r="AK25" s="642"/>
      <c r="AL25" s="611" t="s">
        <v>113</v>
      </c>
      <c r="AM25" s="643"/>
      <c r="AN25" s="643"/>
      <c r="AO25" s="644"/>
      <c r="AP25" s="682" t="s">
        <v>277</v>
      </c>
      <c r="AQ25" s="689"/>
      <c r="AR25" s="689"/>
      <c r="AS25" s="689"/>
      <c r="AT25" s="689"/>
      <c r="AU25" s="689"/>
      <c r="AV25" s="689"/>
      <c r="AW25" s="689"/>
      <c r="AX25" s="689"/>
      <c r="AY25" s="689"/>
      <c r="AZ25" s="689"/>
      <c r="BA25" s="689"/>
      <c r="BB25" s="689"/>
      <c r="BC25" s="689"/>
      <c r="BD25" s="689"/>
      <c r="BE25" s="689"/>
      <c r="BF25" s="684"/>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7"/>
      <c r="CD25" s="620" t="s">
        <v>278</v>
      </c>
      <c r="CE25" s="621"/>
      <c r="CF25" s="621"/>
      <c r="CG25" s="621"/>
      <c r="CH25" s="621"/>
      <c r="CI25" s="621"/>
      <c r="CJ25" s="621"/>
      <c r="CK25" s="621"/>
      <c r="CL25" s="621"/>
      <c r="CM25" s="621"/>
      <c r="CN25" s="621"/>
      <c r="CO25" s="621"/>
      <c r="CP25" s="621"/>
      <c r="CQ25" s="622"/>
      <c r="CR25" s="588">
        <v>1326132</v>
      </c>
      <c r="CS25" s="601"/>
      <c r="CT25" s="601"/>
      <c r="CU25" s="601"/>
      <c r="CV25" s="601"/>
      <c r="CW25" s="601"/>
      <c r="CX25" s="601"/>
      <c r="CY25" s="602"/>
      <c r="CZ25" s="591">
        <v>12.7</v>
      </c>
      <c r="DA25" s="603"/>
      <c r="DB25" s="603"/>
      <c r="DC25" s="604"/>
      <c r="DD25" s="594">
        <v>1145487</v>
      </c>
      <c r="DE25" s="601"/>
      <c r="DF25" s="601"/>
      <c r="DG25" s="601"/>
      <c r="DH25" s="601"/>
      <c r="DI25" s="601"/>
      <c r="DJ25" s="601"/>
      <c r="DK25" s="602"/>
      <c r="DL25" s="594">
        <v>1070581</v>
      </c>
      <c r="DM25" s="601"/>
      <c r="DN25" s="601"/>
      <c r="DO25" s="601"/>
      <c r="DP25" s="601"/>
      <c r="DQ25" s="601"/>
      <c r="DR25" s="601"/>
      <c r="DS25" s="601"/>
      <c r="DT25" s="601"/>
      <c r="DU25" s="601"/>
      <c r="DV25" s="602"/>
      <c r="DW25" s="611">
        <v>17</v>
      </c>
      <c r="DX25" s="612"/>
      <c r="DY25" s="612"/>
      <c r="DZ25" s="612"/>
      <c r="EA25" s="612"/>
      <c r="EB25" s="612"/>
      <c r="EC25" s="613"/>
    </row>
    <row r="26" spans="2:133" ht="11.25" customHeight="1" x14ac:dyDescent="0.2">
      <c r="B26" s="679" t="s">
        <v>279</v>
      </c>
      <c r="C26" s="680"/>
      <c r="D26" s="680"/>
      <c r="E26" s="680"/>
      <c r="F26" s="680"/>
      <c r="G26" s="680"/>
      <c r="H26" s="680"/>
      <c r="I26" s="680"/>
      <c r="J26" s="680"/>
      <c r="K26" s="680"/>
      <c r="L26" s="680"/>
      <c r="M26" s="680"/>
      <c r="N26" s="680"/>
      <c r="O26" s="680"/>
      <c r="P26" s="680"/>
      <c r="Q26" s="681"/>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82" t="s">
        <v>280</v>
      </c>
      <c r="AQ26" s="683"/>
      <c r="AR26" s="683"/>
      <c r="AS26" s="683"/>
      <c r="AT26" s="683"/>
      <c r="AU26" s="683"/>
      <c r="AV26" s="683"/>
      <c r="AW26" s="683"/>
      <c r="AX26" s="683"/>
      <c r="AY26" s="683"/>
      <c r="AZ26" s="683"/>
      <c r="BA26" s="683"/>
      <c r="BB26" s="683"/>
      <c r="BC26" s="683"/>
      <c r="BD26" s="683"/>
      <c r="BE26" s="683"/>
      <c r="BF26" s="684"/>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7"/>
      <c r="CD26" s="620" t="s">
        <v>281</v>
      </c>
      <c r="CE26" s="621"/>
      <c r="CF26" s="621"/>
      <c r="CG26" s="621"/>
      <c r="CH26" s="621"/>
      <c r="CI26" s="621"/>
      <c r="CJ26" s="621"/>
      <c r="CK26" s="621"/>
      <c r="CL26" s="621"/>
      <c r="CM26" s="621"/>
      <c r="CN26" s="621"/>
      <c r="CO26" s="621"/>
      <c r="CP26" s="621"/>
      <c r="CQ26" s="622"/>
      <c r="CR26" s="588">
        <v>905900</v>
      </c>
      <c r="CS26" s="589"/>
      <c r="CT26" s="589"/>
      <c r="CU26" s="589"/>
      <c r="CV26" s="589"/>
      <c r="CW26" s="589"/>
      <c r="CX26" s="589"/>
      <c r="CY26" s="590"/>
      <c r="CZ26" s="591">
        <v>8.6999999999999993</v>
      </c>
      <c r="DA26" s="603"/>
      <c r="DB26" s="603"/>
      <c r="DC26" s="604"/>
      <c r="DD26" s="594">
        <v>732734</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x14ac:dyDescent="0.2">
      <c r="B27" s="585" t="s">
        <v>282</v>
      </c>
      <c r="C27" s="586"/>
      <c r="D27" s="586"/>
      <c r="E27" s="586"/>
      <c r="F27" s="586"/>
      <c r="G27" s="586"/>
      <c r="H27" s="586"/>
      <c r="I27" s="586"/>
      <c r="J27" s="586"/>
      <c r="K27" s="586"/>
      <c r="L27" s="586"/>
      <c r="M27" s="586"/>
      <c r="N27" s="586"/>
      <c r="O27" s="586"/>
      <c r="P27" s="586"/>
      <c r="Q27" s="587"/>
      <c r="R27" s="588">
        <v>529804</v>
      </c>
      <c r="S27" s="589"/>
      <c r="T27" s="589"/>
      <c r="U27" s="589"/>
      <c r="V27" s="589"/>
      <c r="W27" s="589"/>
      <c r="X27" s="589"/>
      <c r="Y27" s="590"/>
      <c r="Z27" s="641">
        <v>4.8</v>
      </c>
      <c r="AA27" s="641"/>
      <c r="AB27" s="641"/>
      <c r="AC27" s="641"/>
      <c r="AD27" s="642" t="s">
        <v>113</v>
      </c>
      <c r="AE27" s="642"/>
      <c r="AF27" s="642"/>
      <c r="AG27" s="642"/>
      <c r="AH27" s="642"/>
      <c r="AI27" s="642"/>
      <c r="AJ27" s="642"/>
      <c r="AK27" s="642"/>
      <c r="AL27" s="611" t="s">
        <v>113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5283689</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7"/>
      <c r="CD27" s="620" t="s">
        <v>284</v>
      </c>
      <c r="CE27" s="621"/>
      <c r="CF27" s="621"/>
      <c r="CG27" s="621"/>
      <c r="CH27" s="621"/>
      <c r="CI27" s="621"/>
      <c r="CJ27" s="621"/>
      <c r="CK27" s="621"/>
      <c r="CL27" s="621"/>
      <c r="CM27" s="621"/>
      <c r="CN27" s="621"/>
      <c r="CO27" s="621"/>
      <c r="CP27" s="621"/>
      <c r="CQ27" s="622"/>
      <c r="CR27" s="588">
        <v>1228314</v>
      </c>
      <c r="CS27" s="601"/>
      <c r="CT27" s="601"/>
      <c r="CU27" s="601"/>
      <c r="CV27" s="601"/>
      <c r="CW27" s="601"/>
      <c r="CX27" s="601"/>
      <c r="CY27" s="602"/>
      <c r="CZ27" s="591">
        <v>11.7</v>
      </c>
      <c r="DA27" s="603"/>
      <c r="DB27" s="603"/>
      <c r="DC27" s="604"/>
      <c r="DD27" s="594">
        <v>361145</v>
      </c>
      <c r="DE27" s="601"/>
      <c r="DF27" s="601"/>
      <c r="DG27" s="601"/>
      <c r="DH27" s="601"/>
      <c r="DI27" s="601"/>
      <c r="DJ27" s="601"/>
      <c r="DK27" s="602"/>
      <c r="DL27" s="594">
        <v>338402</v>
      </c>
      <c r="DM27" s="601"/>
      <c r="DN27" s="601"/>
      <c r="DO27" s="601"/>
      <c r="DP27" s="601"/>
      <c r="DQ27" s="601"/>
      <c r="DR27" s="601"/>
      <c r="DS27" s="601"/>
      <c r="DT27" s="601"/>
      <c r="DU27" s="601"/>
      <c r="DV27" s="602"/>
      <c r="DW27" s="611">
        <v>5.4</v>
      </c>
      <c r="DX27" s="612"/>
      <c r="DY27" s="612"/>
      <c r="DZ27" s="612"/>
      <c r="EA27" s="612"/>
      <c r="EB27" s="612"/>
      <c r="EC27" s="613"/>
    </row>
    <row r="28" spans="2:133" ht="11.25" customHeight="1" x14ac:dyDescent="0.2">
      <c r="B28" s="585" t="s">
        <v>285</v>
      </c>
      <c r="C28" s="586"/>
      <c r="D28" s="586"/>
      <c r="E28" s="586"/>
      <c r="F28" s="586"/>
      <c r="G28" s="586"/>
      <c r="H28" s="586"/>
      <c r="I28" s="586"/>
      <c r="J28" s="586"/>
      <c r="K28" s="586"/>
      <c r="L28" s="586"/>
      <c r="M28" s="586"/>
      <c r="N28" s="586"/>
      <c r="O28" s="586"/>
      <c r="P28" s="586"/>
      <c r="Q28" s="587"/>
      <c r="R28" s="588">
        <v>734823</v>
      </c>
      <c r="S28" s="589"/>
      <c r="T28" s="589"/>
      <c r="U28" s="589"/>
      <c r="V28" s="589"/>
      <c r="W28" s="589"/>
      <c r="X28" s="589"/>
      <c r="Y28" s="590"/>
      <c r="Z28" s="641">
        <v>6.7</v>
      </c>
      <c r="AA28" s="641"/>
      <c r="AB28" s="641"/>
      <c r="AC28" s="641"/>
      <c r="AD28" s="642">
        <v>4234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0" t="s">
        <v>286</v>
      </c>
      <c r="CE28" s="621"/>
      <c r="CF28" s="621"/>
      <c r="CG28" s="621"/>
      <c r="CH28" s="621"/>
      <c r="CI28" s="621"/>
      <c r="CJ28" s="621"/>
      <c r="CK28" s="621"/>
      <c r="CL28" s="621"/>
      <c r="CM28" s="621"/>
      <c r="CN28" s="621"/>
      <c r="CO28" s="621"/>
      <c r="CP28" s="621"/>
      <c r="CQ28" s="622"/>
      <c r="CR28" s="588">
        <v>887728</v>
      </c>
      <c r="CS28" s="589"/>
      <c r="CT28" s="589"/>
      <c r="CU28" s="589"/>
      <c r="CV28" s="589"/>
      <c r="CW28" s="589"/>
      <c r="CX28" s="589"/>
      <c r="CY28" s="590"/>
      <c r="CZ28" s="591">
        <v>8.5</v>
      </c>
      <c r="DA28" s="603"/>
      <c r="DB28" s="603"/>
      <c r="DC28" s="604"/>
      <c r="DD28" s="594">
        <v>887728</v>
      </c>
      <c r="DE28" s="589"/>
      <c r="DF28" s="589"/>
      <c r="DG28" s="589"/>
      <c r="DH28" s="589"/>
      <c r="DI28" s="589"/>
      <c r="DJ28" s="589"/>
      <c r="DK28" s="590"/>
      <c r="DL28" s="594">
        <v>887728</v>
      </c>
      <c r="DM28" s="589"/>
      <c r="DN28" s="589"/>
      <c r="DO28" s="589"/>
      <c r="DP28" s="589"/>
      <c r="DQ28" s="589"/>
      <c r="DR28" s="589"/>
      <c r="DS28" s="589"/>
      <c r="DT28" s="589"/>
      <c r="DU28" s="589"/>
      <c r="DV28" s="590"/>
      <c r="DW28" s="611">
        <v>14.1</v>
      </c>
      <c r="DX28" s="612"/>
      <c r="DY28" s="612"/>
      <c r="DZ28" s="612"/>
      <c r="EA28" s="612"/>
      <c r="EB28" s="612"/>
      <c r="EC28" s="613"/>
    </row>
    <row r="29" spans="2:133" ht="11.25" customHeight="1" x14ac:dyDescent="0.2">
      <c r="B29" s="585" t="s">
        <v>287</v>
      </c>
      <c r="C29" s="586"/>
      <c r="D29" s="586"/>
      <c r="E29" s="586"/>
      <c r="F29" s="586"/>
      <c r="G29" s="586"/>
      <c r="H29" s="586"/>
      <c r="I29" s="586"/>
      <c r="J29" s="586"/>
      <c r="K29" s="586"/>
      <c r="L29" s="586"/>
      <c r="M29" s="586"/>
      <c r="N29" s="586"/>
      <c r="O29" s="586"/>
      <c r="P29" s="586"/>
      <c r="Q29" s="587"/>
      <c r="R29" s="588">
        <v>3423</v>
      </c>
      <c r="S29" s="589"/>
      <c r="T29" s="589"/>
      <c r="U29" s="589"/>
      <c r="V29" s="589"/>
      <c r="W29" s="589"/>
      <c r="X29" s="589"/>
      <c r="Y29" s="590"/>
      <c r="Z29" s="641">
        <v>0</v>
      </c>
      <c r="AA29" s="641"/>
      <c r="AB29" s="641"/>
      <c r="AC29" s="641"/>
      <c r="AD29" s="642" t="s">
        <v>113</v>
      </c>
      <c r="AE29" s="642"/>
      <c r="AF29" s="642"/>
      <c r="AG29" s="642"/>
      <c r="AH29" s="642"/>
      <c r="AI29" s="642"/>
      <c r="AJ29" s="642"/>
      <c r="AK29" s="642"/>
      <c r="AL29" s="611" t="s">
        <v>113</v>
      </c>
      <c r="AM29" s="643"/>
      <c r="AN29" s="643"/>
      <c r="AO29" s="644"/>
      <c r="AP29" s="648" t="s">
        <v>206</v>
      </c>
      <c r="AQ29" s="649"/>
      <c r="AR29" s="649"/>
      <c r="AS29" s="649"/>
      <c r="AT29" s="649"/>
      <c r="AU29" s="649"/>
      <c r="AV29" s="649"/>
      <c r="AW29" s="649"/>
      <c r="AX29" s="649"/>
      <c r="AY29" s="649"/>
      <c r="AZ29" s="649"/>
      <c r="BA29" s="649"/>
      <c r="BB29" s="649"/>
      <c r="BC29" s="649"/>
      <c r="BD29" s="649"/>
      <c r="BE29" s="649"/>
      <c r="BF29" s="650"/>
      <c r="BG29" s="648" t="s">
        <v>288</v>
      </c>
      <c r="BH29" s="670"/>
      <c r="BI29" s="670"/>
      <c r="BJ29" s="670"/>
      <c r="BK29" s="670"/>
      <c r="BL29" s="670"/>
      <c r="BM29" s="670"/>
      <c r="BN29" s="670"/>
      <c r="BO29" s="670"/>
      <c r="BP29" s="670"/>
      <c r="BQ29" s="671"/>
      <c r="BR29" s="648" t="s">
        <v>289</v>
      </c>
      <c r="BS29" s="670"/>
      <c r="BT29" s="670"/>
      <c r="BU29" s="670"/>
      <c r="BV29" s="670"/>
      <c r="BW29" s="670"/>
      <c r="BX29" s="670"/>
      <c r="BY29" s="670"/>
      <c r="BZ29" s="670"/>
      <c r="CA29" s="670"/>
      <c r="CB29" s="671"/>
      <c r="CD29" s="672" t="s">
        <v>290</v>
      </c>
      <c r="CE29" s="673"/>
      <c r="CF29" s="620" t="s">
        <v>291</v>
      </c>
      <c r="CG29" s="621"/>
      <c r="CH29" s="621"/>
      <c r="CI29" s="621"/>
      <c r="CJ29" s="621"/>
      <c r="CK29" s="621"/>
      <c r="CL29" s="621"/>
      <c r="CM29" s="621"/>
      <c r="CN29" s="621"/>
      <c r="CO29" s="621"/>
      <c r="CP29" s="621"/>
      <c r="CQ29" s="622"/>
      <c r="CR29" s="588">
        <v>887728</v>
      </c>
      <c r="CS29" s="601"/>
      <c r="CT29" s="601"/>
      <c r="CU29" s="601"/>
      <c r="CV29" s="601"/>
      <c r="CW29" s="601"/>
      <c r="CX29" s="601"/>
      <c r="CY29" s="602"/>
      <c r="CZ29" s="591">
        <v>8.5</v>
      </c>
      <c r="DA29" s="603"/>
      <c r="DB29" s="603"/>
      <c r="DC29" s="604"/>
      <c r="DD29" s="594">
        <v>887728</v>
      </c>
      <c r="DE29" s="601"/>
      <c r="DF29" s="601"/>
      <c r="DG29" s="601"/>
      <c r="DH29" s="601"/>
      <c r="DI29" s="601"/>
      <c r="DJ29" s="601"/>
      <c r="DK29" s="602"/>
      <c r="DL29" s="594">
        <v>887728</v>
      </c>
      <c r="DM29" s="601"/>
      <c r="DN29" s="601"/>
      <c r="DO29" s="601"/>
      <c r="DP29" s="601"/>
      <c r="DQ29" s="601"/>
      <c r="DR29" s="601"/>
      <c r="DS29" s="601"/>
      <c r="DT29" s="601"/>
      <c r="DU29" s="601"/>
      <c r="DV29" s="602"/>
      <c r="DW29" s="611">
        <v>14.1</v>
      </c>
      <c r="DX29" s="612"/>
      <c r="DY29" s="612"/>
      <c r="DZ29" s="612"/>
      <c r="EA29" s="612"/>
      <c r="EB29" s="612"/>
      <c r="EC29" s="613"/>
    </row>
    <row r="30" spans="2:133" ht="11.25" customHeight="1" x14ac:dyDescent="0.2">
      <c r="B30" s="585" t="s">
        <v>292</v>
      </c>
      <c r="C30" s="586"/>
      <c r="D30" s="586"/>
      <c r="E30" s="586"/>
      <c r="F30" s="586"/>
      <c r="G30" s="586"/>
      <c r="H30" s="586"/>
      <c r="I30" s="586"/>
      <c r="J30" s="586"/>
      <c r="K30" s="586"/>
      <c r="L30" s="586"/>
      <c r="M30" s="586"/>
      <c r="N30" s="586"/>
      <c r="O30" s="586"/>
      <c r="P30" s="586"/>
      <c r="Q30" s="587"/>
      <c r="R30" s="588">
        <v>811904</v>
      </c>
      <c r="S30" s="589"/>
      <c r="T30" s="589"/>
      <c r="U30" s="589"/>
      <c r="V30" s="589"/>
      <c r="W30" s="589"/>
      <c r="X30" s="589"/>
      <c r="Y30" s="590"/>
      <c r="Z30" s="641">
        <v>7.4</v>
      </c>
      <c r="AA30" s="641"/>
      <c r="AB30" s="641"/>
      <c r="AC30" s="641"/>
      <c r="AD30" s="642" t="s">
        <v>113</v>
      </c>
      <c r="AE30" s="642"/>
      <c r="AF30" s="642"/>
      <c r="AG30" s="642"/>
      <c r="AH30" s="642"/>
      <c r="AI30" s="642"/>
      <c r="AJ30" s="642"/>
      <c r="AK30" s="642"/>
      <c r="AL30" s="611" t="s">
        <v>113</v>
      </c>
      <c r="AM30" s="643"/>
      <c r="AN30" s="643"/>
      <c r="AO30" s="644"/>
      <c r="AP30" s="658" t="s">
        <v>293</v>
      </c>
      <c r="AQ30" s="659"/>
      <c r="AR30" s="659"/>
      <c r="AS30" s="659"/>
      <c r="AT30" s="664" t="s">
        <v>294</v>
      </c>
      <c r="AU30" s="182"/>
      <c r="AV30" s="182"/>
      <c r="AW30" s="182"/>
      <c r="AX30" s="667" t="s">
        <v>173</v>
      </c>
      <c r="AY30" s="668"/>
      <c r="AZ30" s="668"/>
      <c r="BA30" s="668"/>
      <c r="BB30" s="668"/>
      <c r="BC30" s="668"/>
      <c r="BD30" s="668"/>
      <c r="BE30" s="668"/>
      <c r="BF30" s="669"/>
      <c r="BG30" s="654">
        <v>99.1</v>
      </c>
      <c r="BH30" s="655"/>
      <c r="BI30" s="655"/>
      <c r="BJ30" s="655"/>
      <c r="BK30" s="655"/>
      <c r="BL30" s="655"/>
      <c r="BM30" s="656">
        <v>96.3</v>
      </c>
      <c r="BN30" s="655"/>
      <c r="BO30" s="655"/>
      <c r="BP30" s="655"/>
      <c r="BQ30" s="657"/>
      <c r="BR30" s="654">
        <v>99</v>
      </c>
      <c r="BS30" s="655"/>
      <c r="BT30" s="655"/>
      <c r="BU30" s="655"/>
      <c r="BV30" s="655"/>
      <c r="BW30" s="655"/>
      <c r="BX30" s="656">
        <v>95.9</v>
      </c>
      <c r="BY30" s="655"/>
      <c r="BZ30" s="655"/>
      <c r="CA30" s="655"/>
      <c r="CB30" s="657"/>
      <c r="CD30" s="674"/>
      <c r="CE30" s="675"/>
      <c r="CF30" s="620" t="s">
        <v>295</v>
      </c>
      <c r="CG30" s="621"/>
      <c r="CH30" s="621"/>
      <c r="CI30" s="621"/>
      <c r="CJ30" s="621"/>
      <c r="CK30" s="621"/>
      <c r="CL30" s="621"/>
      <c r="CM30" s="621"/>
      <c r="CN30" s="621"/>
      <c r="CO30" s="621"/>
      <c r="CP30" s="621"/>
      <c r="CQ30" s="622"/>
      <c r="CR30" s="588">
        <v>750763</v>
      </c>
      <c r="CS30" s="589"/>
      <c r="CT30" s="589"/>
      <c r="CU30" s="589"/>
      <c r="CV30" s="589"/>
      <c r="CW30" s="589"/>
      <c r="CX30" s="589"/>
      <c r="CY30" s="590"/>
      <c r="CZ30" s="591">
        <v>7.2</v>
      </c>
      <c r="DA30" s="603"/>
      <c r="DB30" s="603"/>
      <c r="DC30" s="604"/>
      <c r="DD30" s="594">
        <v>750763</v>
      </c>
      <c r="DE30" s="589"/>
      <c r="DF30" s="589"/>
      <c r="DG30" s="589"/>
      <c r="DH30" s="589"/>
      <c r="DI30" s="589"/>
      <c r="DJ30" s="589"/>
      <c r="DK30" s="590"/>
      <c r="DL30" s="594">
        <v>750763</v>
      </c>
      <c r="DM30" s="589"/>
      <c r="DN30" s="589"/>
      <c r="DO30" s="589"/>
      <c r="DP30" s="589"/>
      <c r="DQ30" s="589"/>
      <c r="DR30" s="589"/>
      <c r="DS30" s="589"/>
      <c r="DT30" s="589"/>
      <c r="DU30" s="589"/>
      <c r="DV30" s="590"/>
      <c r="DW30" s="611">
        <v>11.9</v>
      </c>
      <c r="DX30" s="612"/>
      <c r="DY30" s="612"/>
      <c r="DZ30" s="612"/>
      <c r="EA30" s="612"/>
      <c r="EB30" s="612"/>
      <c r="EC30" s="613"/>
    </row>
    <row r="31" spans="2:133" ht="11.25" customHeight="1" x14ac:dyDescent="0.2">
      <c r="B31" s="585" t="s">
        <v>296</v>
      </c>
      <c r="C31" s="586"/>
      <c r="D31" s="586"/>
      <c r="E31" s="586"/>
      <c r="F31" s="586"/>
      <c r="G31" s="586"/>
      <c r="H31" s="586"/>
      <c r="I31" s="586"/>
      <c r="J31" s="586"/>
      <c r="K31" s="586"/>
      <c r="L31" s="586"/>
      <c r="M31" s="586"/>
      <c r="N31" s="586"/>
      <c r="O31" s="586"/>
      <c r="P31" s="586"/>
      <c r="Q31" s="587"/>
      <c r="R31" s="588">
        <v>420552</v>
      </c>
      <c r="S31" s="589"/>
      <c r="T31" s="589"/>
      <c r="U31" s="589"/>
      <c r="V31" s="589"/>
      <c r="W31" s="589"/>
      <c r="X31" s="589"/>
      <c r="Y31" s="590"/>
      <c r="Z31" s="641">
        <v>3.8</v>
      </c>
      <c r="AA31" s="641"/>
      <c r="AB31" s="641"/>
      <c r="AC31" s="641"/>
      <c r="AD31" s="642" t="s">
        <v>113</v>
      </c>
      <c r="AE31" s="642"/>
      <c r="AF31" s="642"/>
      <c r="AG31" s="642"/>
      <c r="AH31" s="642"/>
      <c r="AI31" s="642"/>
      <c r="AJ31" s="642"/>
      <c r="AK31" s="642"/>
      <c r="AL31" s="611" t="s">
        <v>113</v>
      </c>
      <c r="AM31" s="643"/>
      <c r="AN31" s="643"/>
      <c r="AO31" s="644"/>
      <c r="AP31" s="660"/>
      <c r="AQ31" s="661"/>
      <c r="AR31" s="661"/>
      <c r="AS31" s="661"/>
      <c r="AT31" s="665"/>
      <c r="AU31" s="181" t="s">
        <v>297</v>
      </c>
      <c r="AV31" s="181"/>
      <c r="AW31" s="181"/>
      <c r="AX31" s="585" t="s">
        <v>298</v>
      </c>
      <c r="AY31" s="586"/>
      <c r="AZ31" s="586"/>
      <c r="BA31" s="586"/>
      <c r="BB31" s="586"/>
      <c r="BC31" s="586"/>
      <c r="BD31" s="586"/>
      <c r="BE31" s="586"/>
      <c r="BF31" s="587"/>
      <c r="BG31" s="652">
        <v>98.9</v>
      </c>
      <c r="BH31" s="601"/>
      <c r="BI31" s="601"/>
      <c r="BJ31" s="601"/>
      <c r="BK31" s="601"/>
      <c r="BL31" s="601"/>
      <c r="BM31" s="643">
        <v>95.3</v>
      </c>
      <c r="BN31" s="653"/>
      <c r="BO31" s="653"/>
      <c r="BP31" s="653"/>
      <c r="BQ31" s="626"/>
      <c r="BR31" s="652">
        <v>98.7</v>
      </c>
      <c r="BS31" s="601"/>
      <c r="BT31" s="601"/>
      <c r="BU31" s="601"/>
      <c r="BV31" s="601"/>
      <c r="BW31" s="601"/>
      <c r="BX31" s="643">
        <v>94.6</v>
      </c>
      <c r="BY31" s="653"/>
      <c r="BZ31" s="653"/>
      <c r="CA31" s="653"/>
      <c r="CB31" s="626"/>
      <c r="CD31" s="674"/>
      <c r="CE31" s="675"/>
      <c r="CF31" s="620" t="s">
        <v>299</v>
      </c>
      <c r="CG31" s="621"/>
      <c r="CH31" s="621"/>
      <c r="CI31" s="621"/>
      <c r="CJ31" s="621"/>
      <c r="CK31" s="621"/>
      <c r="CL31" s="621"/>
      <c r="CM31" s="621"/>
      <c r="CN31" s="621"/>
      <c r="CO31" s="621"/>
      <c r="CP31" s="621"/>
      <c r="CQ31" s="622"/>
      <c r="CR31" s="588">
        <v>136965</v>
      </c>
      <c r="CS31" s="601"/>
      <c r="CT31" s="601"/>
      <c r="CU31" s="601"/>
      <c r="CV31" s="601"/>
      <c r="CW31" s="601"/>
      <c r="CX31" s="601"/>
      <c r="CY31" s="602"/>
      <c r="CZ31" s="591">
        <v>1.3</v>
      </c>
      <c r="DA31" s="603"/>
      <c r="DB31" s="603"/>
      <c r="DC31" s="604"/>
      <c r="DD31" s="594">
        <v>136965</v>
      </c>
      <c r="DE31" s="601"/>
      <c r="DF31" s="601"/>
      <c r="DG31" s="601"/>
      <c r="DH31" s="601"/>
      <c r="DI31" s="601"/>
      <c r="DJ31" s="601"/>
      <c r="DK31" s="602"/>
      <c r="DL31" s="594">
        <v>136965</v>
      </c>
      <c r="DM31" s="601"/>
      <c r="DN31" s="601"/>
      <c r="DO31" s="601"/>
      <c r="DP31" s="601"/>
      <c r="DQ31" s="601"/>
      <c r="DR31" s="601"/>
      <c r="DS31" s="601"/>
      <c r="DT31" s="601"/>
      <c r="DU31" s="601"/>
      <c r="DV31" s="602"/>
      <c r="DW31" s="611">
        <v>2.2000000000000002</v>
      </c>
      <c r="DX31" s="612"/>
      <c r="DY31" s="612"/>
      <c r="DZ31" s="612"/>
      <c r="EA31" s="612"/>
      <c r="EB31" s="612"/>
      <c r="EC31" s="613"/>
    </row>
    <row r="32" spans="2:133" ht="11.25" customHeight="1" x14ac:dyDescent="0.2">
      <c r="B32" s="585" t="s">
        <v>300</v>
      </c>
      <c r="C32" s="586"/>
      <c r="D32" s="586"/>
      <c r="E32" s="586"/>
      <c r="F32" s="586"/>
      <c r="G32" s="586"/>
      <c r="H32" s="586"/>
      <c r="I32" s="586"/>
      <c r="J32" s="586"/>
      <c r="K32" s="586"/>
      <c r="L32" s="586"/>
      <c r="M32" s="586"/>
      <c r="N32" s="586"/>
      <c r="O32" s="586"/>
      <c r="P32" s="586"/>
      <c r="Q32" s="587"/>
      <c r="R32" s="588">
        <v>140629</v>
      </c>
      <c r="S32" s="589"/>
      <c r="T32" s="589"/>
      <c r="U32" s="589"/>
      <c r="V32" s="589"/>
      <c r="W32" s="589"/>
      <c r="X32" s="589"/>
      <c r="Y32" s="590"/>
      <c r="Z32" s="641">
        <v>1.3</v>
      </c>
      <c r="AA32" s="641"/>
      <c r="AB32" s="641"/>
      <c r="AC32" s="641"/>
      <c r="AD32" s="642">
        <v>7172</v>
      </c>
      <c r="AE32" s="642"/>
      <c r="AF32" s="642"/>
      <c r="AG32" s="642"/>
      <c r="AH32" s="642"/>
      <c r="AI32" s="642"/>
      <c r="AJ32" s="642"/>
      <c r="AK32" s="642"/>
      <c r="AL32" s="611">
        <v>0.1</v>
      </c>
      <c r="AM32" s="643"/>
      <c r="AN32" s="643"/>
      <c r="AO32" s="644"/>
      <c r="AP32" s="662"/>
      <c r="AQ32" s="663"/>
      <c r="AR32" s="663"/>
      <c r="AS32" s="663"/>
      <c r="AT32" s="666"/>
      <c r="AU32" s="183"/>
      <c r="AV32" s="183"/>
      <c r="AW32" s="183"/>
      <c r="AX32" s="569" t="s">
        <v>301</v>
      </c>
      <c r="AY32" s="570"/>
      <c r="AZ32" s="570"/>
      <c r="BA32" s="570"/>
      <c r="BB32" s="570"/>
      <c r="BC32" s="570"/>
      <c r="BD32" s="570"/>
      <c r="BE32" s="570"/>
      <c r="BF32" s="571"/>
      <c r="BG32" s="651">
        <v>99.2</v>
      </c>
      <c r="BH32" s="573"/>
      <c r="BI32" s="573"/>
      <c r="BJ32" s="573"/>
      <c r="BK32" s="573"/>
      <c r="BL32" s="573"/>
      <c r="BM32" s="636">
        <v>96.9</v>
      </c>
      <c r="BN32" s="573"/>
      <c r="BO32" s="573"/>
      <c r="BP32" s="573"/>
      <c r="BQ32" s="618"/>
      <c r="BR32" s="651">
        <v>99.1</v>
      </c>
      <c r="BS32" s="573"/>
      <c r="BT32" s="573"/>
      <c r="BU32" s="573"/>
      <c r="BV32" s="573"/>
      <c r="BW32" s="573"/>
      <c r="BX32" s="636">
        <v>96.6</v>
      </c>
      <c r="BY32" s="573"/>
      <c r="BZ32" s="573"/>
      <c r="CA32" s="573"/>
      <c r="CB32" s="618"/>
      <c r="CD32" s="676"/>
      <c r="CE32" s="677"/>
      <c r="CF32" s="620" t="s">
        <v>302</v>
      </c>
      <c r="CG32" s="621"/>
      <c r="CH32" s="621"/>
      <c r="CI32" s="621"/>
      <c r="CJ32" s="621"/>
      <c r="CK32" s="621"/>
      <c r="CL32" s="621"/>
      <c r="CM32" s="621"/>
      <c r="CN32" s="621"/>
      <c r="CO32" s="621"/>
      <c r="CP32" s="621"/>
      <c r="CQ32" s="622"/>
      <c r="CR32" s="588" t="s">
        <v>113</v>
      </c>
      <c r="CS32" s="589"/>
      <c r="CT32" s="589"/>
      <c r="CU32" s="589"/>
      <c r="CV32" s="589"/>
      <c r="CW32" s="589"/>
      <c r="CX32" s="589"/>
      <c r="CY32" s="590"/>
      <c r="CZ32" s="591" t="s">
        <v>113</v>
      </c>
      <c r="DA32" s="603"/>
      <c r="DB32" s="603"/>
      <c r="DC32" s="604"/>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x14ac:dyDescent="0.2">
      <c r="B33" s="585" t="s">
        <v>303</v>
      </c>
      <c r="C33" s="586"/>
      <c r="D33" s="586"/>
      <c r="E33" s="586"/>
      <c r="F33" s="586"/>
      <c r="G33" s="586"/>
      <c r="H33" s="586"/>
      <c r="I33" s="586"/>
      <c r="J33" s="586"/>
      <c r="K33" s="586"/>
      <c r="L33" s="586"/>
      <c r="M33" s="586"/>
      <c r="N33" s="586"/>
      <c r="O33" s="586"/>
      <c r="P33" s="586"/>
      <c r="Q33" s="587"/>
      <c r="R33" s="588">
        <v>631201</v>
      </c>
      <c r="S33" s="589"/>
      <c r="T33" s="589"/>
      <c r="U33" s="589"/>
      <c r="V33" s="589"/>
      <c r="W33" s="589"/>
      <c r="X33" s="589"/>
      <c r="Y33" s="590"/>
      <c r="Z33" s="641">
        <v>5.8</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0" t="s">
        <v>304</v>
      </c>
      <c r="CE33" s="621"/>
      <c r="CF33" s="621"/>
      <c r="CG33" s="621"/>
      <c r="CH33" s="621"/>
      <c r="CI33" s="621"/>
      <c r="CJ33" s="621"/>
      <c r="CK33" s="621"/>
      <c r="CL33" s="621"/>
      <c r="CM33" s="621"/>
      <c r="CN33" s="621"/>
      <c r="CO33" s="621"/>
      <c r="CP33" s="621"/>
      <c r="CQ33" s="622"/>
      <c r="CR33" s="588">
        <v>5303208</v>
      </c>
      <c r="CS33" s="601"/>
      <c r="CT33" s="601"/>
      <c r="CU33" s="601"/>
      <c r="CV33" s="601"/>
      <c r="CW33" s="601"/>
      <c r="CX33" s="601"/>
      <c r="CY33" s="602"/>
      <c r="CZ33" s="591">
        <v>50.7</v>
      </c>
      <c r="DA33" s="603"/>
      <c r="DB33" s="603"/>
      <c r="DC33" s="604"/>
      <c r="DD33" s="594">
        <v>4954678</v>
      </c>
      <c r="DE33" s="601"/>
      <c r="DF33" s="601"/>
      <c r="DG33" s="601"/>
      <c r="DH33" s="601"/>
      <c r="DI33" s="601"/>
      <c r="DJ33" s="601"/>
      <c r="DK33" s="602"/>
      <c r="DL33" s="594">
        <v>3097351</v>
      </c>
      <c r="DM33" s="601"/>
      <c r="DN33" s="601"/>
      <c r="DO33" s="601"/>
      <c r="DP33" s="601"/>
      <c r="DQ33" s="601"/>
      <c r="DR33" s="601"/>
      <c r="DS33" s="601"/>
      <c r="DT33" s="601"/>
      <c r="DU33" s="601"/>
      <c r="DV33" s="602"/>
      <c r="DW33" s="611">
        <v>49.3</v>
      </c>
      <c r="DX33" s="612"/>
      <c r="DY33" s="612"/>
      <c r="DZ33" s="612"/>
      <c r="EA33" s="612"/>
      <c r="EB33" s="612"/>
      <c r="EC33" s="613"/>
    </row>
    <row r="34" spans="2:133" ht="11.25" customHeight="1" x14ac:dyDescent="0.2">
      <c r="B34" s="585" t="s">
        <v>305</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0" t="s">
        <v>308</v>
      </c>
      <c r="CE34" s="621"/>
      <c r="CF34" s="621"/>
      <c r="CG34" s="621"/>
      <c r="CH34" s="621"/>
      <c r="CI34" s="621"/>
      <c r="CJ34" s="621"/>
      <c r="CK34" s="621"/>
      <c r="CL34" s="621"/>
      <c r="CM34" s="621"/>
      <c r="CN34" s="621"/>
      <c r="CO34" s="621"/>
      <c r="CP34" s="621"/>
      <c r="CQ34" s="622"/>
      <c r="CR34" s="588">
        <v>1278410</v>
      </c>
      <c r="CS34" s="589"/>
      <c r="CT34" s="589"/>
      <c r="CU34" s="589"/>
      <c r="CV34" s="589"/>
      <c r="CW34" s="589"/>
      <c r="CX34" s="589"/>
      <c r="CY34" s="590"/>
      <c r="CZ34" s="591">
        <v>12.2</v>
      </c>
      <c r="DA34" s="603"/>
      <c r="DB34" s="603"/>
      <c r="DC34" s="604"/>
      <c r="DD34" s="594">
        <v>1096802</v>
      </c>
      <c r="DE34" s="589"/>
      <c r="DF34" s="589"/>
      <c r="DG34" s="589"/>
      <c r="DH34" s="589"/>
      <c r="DI34" s="589"/>
      <c r="DJ34" s="589"/>
      <c r="DK34" s="590"/>
      <c r="DL34" s="594">
        <v>644394</v>
      </c>
      <c r="DM34" s="589"/>
      <c r="DN34" s="589"/>
      <c r="DO34" s="589"/>
      <c r="DP34" s="589"/>
      <c r="DQ34" s="589"/>
      <c r="DR34" s="589"/>
      <c r="DS34" s="589"/>
      <c r="DT34" s="589"/>
      <c r="DU34" s="589"/>
      <c r="DV34" s="590"/>
      <c r="DW34" s="611">
        <v>10.3</v>
      </c>
      <c r="DX34" s="612"/>
      <c r="DY34" s="612"/>
      <c r="DZ34" s="612"/>
      <c r="EA34" s="612"/>
      <c r="EB34" s="612"/>
      <c r="EC34" s="613"/>
    </row>
    <row r="35" spans="2:133" ht="11.25" customHeight="1" x14ac:dyDescent="0.2">
      <c r="B35" s="585" t="s">
        <v>309</v>
      </c>
      <c r="C35" s="586"/>
      <c r="D35" s="586"/>
      <c r="E35" s="586"/>
      <c r="F35" s="586"/>
      <c r="G35" s="586"/>
      <c r="H35" s="586"/>
      <c r="I35" s="586"/>
      <c r="J35" s="586"/>
      <c r="K35" s="586"/>
      <c r="L35" s="586"/>
      <c r="M35" s="586"/>
      <c r="N35" s="586"/>
      <c r="O35" s="586"/>
      <c r="P35" s="586"/>
      <c r="Q35" s="587"/>
      <c r="R35" s="588">
        <v>447401</v>
      </c>
      <c r="S35" s="589"/>
      <c r="T35" s="589"/>
      <c r="U35" s="589"/>
      <c r="V35" s="589"/>
      <c r="W35" s="589"/>
      <c r="X35" s="589"/>
      <c r="Y35" s="590"/>
      <c r="Z35" s="641">
        <v>4.0999999999999996</v>
      </c>
      <c r="AA35" s="641"/>
      <c r="AB35" s="641"/>
      <c r="AC35" s="641"/>
      <c r="AD35" s="642" t="s">
        <v>113</v>
      </c>
      <c r="AE35" s="642"/>
      <c r="AF35" s="642"/>
      <c r="AG35" s="642"/>
      <c r="AH35" s="642"/>
      <c r="AI35" s="642"/>
      <c r="AJ35" s="642"/>
      <c r="AK35" s="642"/>
      <c r="AL35" s="611" t="s">
        <v>113</v>
      </c>
      <c r="AM35" s="643"/>
      <c r="AN35" s="643"/>
      <c r="AO35" s="644"/>
      <c r="AP35" s="186"/>
      <c r="AQ35" s="645" t="s">
        <v>310</v>
      </c>
      <c r="AR35" s="646"/>
      <c r="AS35" s="646"/>
      <c r="AT35" s="646"/>
      <c r="AU35" s="646"/>
      <c r="AV35" s="646"/>
      <c r="AW35" s="646"/>
      <c r="AX35" s="646"/>
      <c r="AY35" s="647"/>
      <c r="AZ35" s="638">
        <v>1542126</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120735</v>
      </c>
      <c r="BW35" s="639"/>
      <c r="BX35" s="639"/>
      <c r="BY35" s="639"/>
      <c r="BZ35" s="639"/>
      <c r="CA35" s="639"/>
      <c r="CB35" s="640"/>
      <c r="CD35" s="620" t="s">
        <v>312</v>
      </c>
      <c r="CE35" s="621"/>
      <c r="CF35" s="621"/>
      <c r="CG35" s="621"/>
      <c r="CH35" s="621"/>
      <c r="CI35" s="621"/>
      <c r="CJ35" s="621"/>
      <c r="CK35" s="621"/>
      <c r="CL35" s="621"/>
      <c r="CM35" s="621"/>
      <c r="CN35" s="621"/>
      <c r="CO35" s="621"/>
      <c r="CP35" s="621"/>
      <c r="CQ35" s="622"/>
      <c r="CR35" s="588">
        <v>26522</v>
      </c>
      <c r="CS35" s="601"/>
      <c r="CT35" s="601"/>
      <c r="CU35" s="601"/>
      <c r="CV35" s="601"/>
      <c r="CW35" s="601"/>
      <c r="CX35" s="601"/>
      <c r="CY35" s="602"/>
      <c r="CZ35" s="591">
        <v>0.3</v>
      </c>
      <c r="DA35" s="603"/>
      <c r="DB35" s="603"/>
      <c r="DC35" s="604"/>
      <c r="DD35" s="594">
        <v>22336</v>
      </c>
      <c r="DE35" s="601"/>
      <c r="DF35" s="601"/>
      <c r="DG35" s="601"/>
      <c r="DH35" s="601"/>
      <c r="DI35" s="601"/>
      <c r="DJ35" s="601"/>
      <c r="DK35" s="602"/>
      <c r="DL35" s="594">
        <v>21830</v>
      </c>
      <c r="DM35" s="601"/>
      <c r="DN35" s="601"/>
      <c r="DO35" s="601"/>
      <c r="DP35" s="601"/>
      <c r="DQ35" s="601"/>
      <c r="DR35" s="601"/>
      <c r="DS35" s="601"/>
      <c r="DT35" s="601"/>
      <c r="DU35" s="601"/>
      <c r="DV35" s="602"/>
      <c r="DW35" s="611">
        <v>0.3</v>
      </c>
      <c r="DX35" s="612"/>
      <c r="DY35" s="612"/>
      <c r="DZ35" s="612"/>
      <c r="EA35" s="612"/>
      <c r="EB35" s="612"/>
      <c r="EC35" s="613"/>
    </row>
    <row r="36" spans="2:133" ht="11.25" customHeight="1" x14ac:dyDescent="0.2">
      <c r="B36" s="569" t="s">
        <v>313</v>
      </c>
      <c r="C36" s="570"/>
      <c r="D36" s="570"/>
      <c r="E36" s="570"/>
      <c r="F36" s="570"/>
      <c r="G36" s="570"/>
      <c r="H36" s="570"/>
      <c r="I36" s="570"/>
      <c r="J36" s="570"/>
      <c r="K36" s="570"/>
      <c r="L36" s="570"/>
      <c r="M36" s="570"/>
      <c r="N36" s="570"/>
      <c r="O36" s="570"/>
      <c r="P36" s="570"/>
      <c r="Q36" s="571"/>
      <c r="R36" s="572">
        <v>10951259</v>
      </c>
      <c r="S36" s="617"/>
      <c r="T36" s="617"/>
      <c r="U36" s="617"/>
      <c r="V36" s="617"/>
      <c r="W36" s="617"/>
      <c r="X36" s="617"/>
      <c r="Y36" s="632"/>
      <c r="Z36" s="633">
        <v>100</v>
      </c>
      <c r="AA36" s="633"/>
      <c r="AB36" s="633"/>
      <c r="AC36" s="633"/>
      <c r="AD36" s="634">
        <v>5837864</v>
      </c>
      <c r="AE36" s="634"/>
      <c r="AF36" s="634"/>
      <c r="AG36" s="634"/>
      <c r="AH36" s="634"/>
      <c r="AI36" s="634"/>
      <c r="AJ36" s="634"/>
      <c r="AK36" s="634"/>
      <c r="AL36" s="635">
        <v>100</v>
      </c>
      <c r="AM36" s="636"/>
      <c r="AN36" s="636"/>
      <c r="AO36" s="637"/>
      <c r="AQ36" s="623" t="s">
        <v>314</v>
      </c>
      <c r="AR36" s="624"/>
      <c r="AS36" s="624"/>
      <c r="AT36" s="624"/>
      <c r="AU36" s="624"/>
      <c r="AV36" s="624"/>
      <c r="AW36" s="624"/>
      <c r="AX36" s="624"/>
      <c r="AY36" s="625"/>
      <c r="AZ36" s="588">
        <v>586297</v>
      </c>
      <c r="BA36" s="589"/>
      <c r="BB36" s="589"/>
      <c r="BC36" s="589"/>
      <c r="BD36" s="601"/>
      <c r="BE36" s="601"/>
      <c r="BF36" s="626"/>
      <c r="BG36" s="620" t="s">
        <v>315</v>
      </c>
      <c r="BH36" s="621"/>
      <c r="BI36" s="621"/>
      <c r="BJ36" s="621"/>
      <c r="BK36" s="621"/>
      <c r="BL36" s="621"/>
      <c r="BM36" s="621"/>
      <c r="BN36" s="621"/>
      <c r="BO36" s="621"/>
      <c r="BP36" s="621"/>
      <c r="BQ36" s="621"/>
      <c r="BR36" s="621"/>
      <c r="BS36" s="621"/>
      <c r="BT36" s="621"/>
      <c r="BU36" s="622"/>
      <c r="BV36" s="588">
        <v>100828</v>
      </c>
      <c r="BW36" s="589"/>
      <c r="BX36" s="589"/>
      <c r="BY36" s="589"/>
      <c r="BZ36" s="589"/>
      <c r="CA36" s="589"/>
      <c r="CB36" s="627"/>
      <c r="CD36" s="620" t="s">
        <v>316</v>
      </c>
      <c r="CE36" s="621"/>
      <c r="CF36" s="621"/>
      <c r="CG36" s="621"/>
      <c r="CH36" s="621"/>
      <c r="CI36" s="621"/>
      <c r="CJ36" s="621"/>
      <c r="CK36" s="621"/>
      <c r="CL36" s="621"/>
      <c r="CM36" s="621"/>
      <c r="CN36" s="621"/>
      <c r="CO36" s="621"/>
      <c r="CP36" s="621"/>
      <c r="CQ36" s="622"/>
      <c r="CR36" s="588">
        <v>1831484</v>
      </c>
      <c r="CS36" s="589"/>
      <c r="CT36" s="589"/>
      <c r="CU36" s="589"/>
      <c r="CV36" s="589"/>
      <c r="CW36" s="589"/>
      <c r="CX36" s="589"/>
      <c r="CY36" s="590"/>
      <c r="CZ36" s="591">
        <v>17.5</v>
      </c>
      <c r="DA36" s="603"/>
      <c r="DB36" s="603"/>
      <c r="DC36" s="604"/>
      <c r="DD36" s="594">
        <v>1766134</v>
      </c>
      <c r="DE36" s="589"/>
      <c r="DF36" s="589"/>
      <c r="DG36" s="589"/>
      <c r="DH36" s="589"/>
      <c r="DI36" s="589"/>
      <c r="DJ36" s="589"/>
      <c r="DK36" s="590"/>
      <c r="DL36" s="594">
        <v>1499175</v>
      </c>
      <c r="DM36" s="589"/>
      <c r="DN36" s="589"/>
      <c r="DO36" s="589"/>
      <c r="DP36" s="589"/>
      <c r="DQ36" s="589"/>
      <c r="DR36" s="589"/>
      <c r="DS36" s="589"/>
      <c r="DT36" s="589"/>
      <c r="DU36" s="589"/>
      <c r="DV36" s="590"/>
      <c r="DW36" s="611">
        <v>23.9</v>
      </c>
      <c r="DX36" s="612"/>
      <c r="DY36" s="612"/>
      <c r="DZ36" s="612"/>
      <c r="EA36" s="612"/>
      <c r="EB36" s="612"/>
      <c r="EC36" s="613"/>
    </row>
    <row r="37" spans="2:133" ht="11.25" customHeight="1" x14ac:dyDescent="0.2">
      <c r="AQ37" s="623" t="s">
        <v>317</v>
      </c>
      <c r="AR37" s="624"/>
      <c r="AS37" s="624"/>
      <c r="AT37" s="624"/>
      <c r="AU37" s="624"/>
      <c r="AV37" s="624"/>
      <c r="AW37" s="624"/>
      <c r="AX37" s="624"/>
      <c r="AY37" s="625"/>
      <c r="AZ37" s="588">
        <v>408125</v>
      </c>
      <c r="BA37" s="589"/>
      <c r="BB37" s="589"/>
      <c r="BC37" s="589"/>
      <c r="BD37" s="601"/>
      <c r="BE37" s="601"/>
      <c r="BF37" s="626"/>
      <c r="BG37" s="620" t="s">
        <v>318</v>
      </c>
      <c r="BH37" s="621"/>
      <c r="BI37" s="621"/>
      <c r="BJ37" s="621"/>
      <c r="BK37" s="621"/>
      <c r="BL37" s="621"/>
      <c r="BM37" s="621"/>
      <c r="BN37" s="621"/>
      <c r="BO37" s="621"/>
      <c r="BP37" s="621"/>
      <c r="BQ37" s="621"/>
      <c r="BR37" s="621"/>
      <c r="BS37" s="621"/>
      <c r="BT37" s="621"/>
      <c r="BU37" s="622"/>
      <c r="BV37" s="588">
        <v>4007</v>
      </c>
      <c r="BW37" s="589"/>
      <c r="BX37" s="589"/>
      <c r="BY37" s="589"/>
      <c r="BZ37" s="589"/>
      <c r="CA37" s="589"/>
      <c r="CB37" s="627"/>
      <c r="CD37" s="620" t="s">
        <v>319</v>
      </c>
      <c r="CE37" s="621"/>
      <c r="CF37" s="621"/>
      <c r="CG37" s="621"/>
      <c r="CH37" s="621"/>
      <c r="CI37" s="621"/>
      <c r="CJ37" s="621"/>
      <c r="CK37" s="621"/>
      <c r="CL37" s="621"/>
      <c r="CM37" s="621"/>
      <c r="CN37" s="621"/>
      <c r="CO37" s="621"/>
      <c r="CP37" s="621"/>
      <c r="CQ37" s="622"/>
      <c r="CR37" s="588">
        <v>921044</v>
      </c>
      <c r="CS37" s="601"/>
      <c r="CT37" s="601"/>
      <c r="CU37" s="601"/>
      <c r="CV37" s="601"/>
      <c r="CW37" s="601"/>
      <c r="CX37" s="601"/>
      <c r="CY37" s="602"/>
      <c r="CZ37" s="591">
        <v>8.8000000000000007</v>
      </c>
      <c r="DA37" s="603"/>
      <c r="DB37" s="603"/>
      <c r="DC37" s="604"/>
      <c r="DD37" s="594">
        <v>919429</v>
      </c>
      <c r="DE37" s="601"/>
      <c r="DF37" s="601"/>
      <c r="DG37" s="601"/>
      <c r="DH37" s="601"/>
      <c r="DI37" s="601"/>
      <c r="DJ37" s="601"/>
      <c r="DK37" s="602"/>
      <c r="DL37" s="594">
        <v>858740</v>
      </c>
      <c r="DM37" s="601"/>
      <c r="DN37" s="601"/>
      <c r="DO37" s="601"/>
      <c r="DP37" s="601"/>
      <c r="DQ37" s="601"/>
      <c r="DR37" s="601"/>
      <c r="DS37" s="601"/>
      <c r="DT37" s="601"/>
      <c r="DU37" s="601"/>
      <c r="DV37" s="602"/>
      <c r="DW37" s="611">
        <v>13.7</v>
      </c>
      <c r="DX37" s="612"/>
      <c r="DY37" s="612"/>
      <c r="DZ37" s="612"/>
      <c r="EA37" s="612"/>
      <c r="EB37" s="612"/>
      <c r="EC37" s="613"/>
    </row>
    <row r="38" spans="2:133" ht="11.25" customHeight="1" x14ac:dyDescent="0.2">
      <c r="AQ38" s="623" t="s">
        <v>320</v>
      </c>
      <c r="AR38" s="624"/>
      <c r="AS38" s="624"/>
      <c r="AT38" s="624"/>
      <c r="AU38" s="624"/>
      <c r="AV38" s="624"/>
      <c r="AW38" s="624"/>
      <c r="AX38" s="624"/>
      <c r="AY38" s="625"/>
      <c r="AZ38" s="588">
        <v>2233</v>
      </c>
      <c r="BA38" s="589"/>
      <c r="BB38" s="589"/>
      <c r="BC38" s="589"/>
      <c r="BD38" s="601"/>
      <c r="BE38" s="601"/>
      <c r="BF38" s="626"/>
      <c r="BG38" s="620" t="s">
        <v>321</v>
      </c>
      <c r="BH38" s="621"/>
      <c r="BI38" s="621"/>
      <c r="BJ38" s="621"/>
      <c r="BK38" s="621"/>
      <c r="BL38" s="621"/>
      <c r="BM38" s="621"/>
      <c r="BN38" s="621"/>
      <c r="BO38" s="621"/>
      <c r="BP38" s="621"/>
      <c r="BQ38" s="621"/>
      <c r="BR38" s="621"/>
      <c r="BS38" s="621"/>
      <c r="BT38" s="621"/>
      <c r="BU38" s="622"/>
      <c r="BV38" s="588">
        <v>7205</v>
      </c>
      <c r="BW38" s="589"/>
      <c r="BX38" s="589"/>
      <c r="BY38" s="589"/>
      <c r="BZ38" s="589"/>
      <c r="CA38" s="589"/>
      <c r="CB38" s="627"/>
      <c r="CD38" s="620" t="s">
        <v>322</v>
      </c>
      <c r="CE38" s="621"/>
      <c r="CF38" s="621"/>
      <c r="CG38" s="621"/>
      <c r="CH38" s="621"/>
      <c r="CI38" s="621"/>
      <c r="CJ38" s="621"/>
      <c r="CK38" s="621"/>
      <c r="CL38" s="621"/>
      <c r="CM38" s="621"/>
      <c r="CN38" s="621"/>
      <c r="CO38" s="621"/>
      <c r="CP38" s="621"/>
      <c r="CQ38" s="622"/>
      <c r="CR38" s="588">
        <v>1131768</v>
      </c>
      <c r="CS38" s="589"/>
      <c r="CT38" s="589"/>
      <c r="CU38" s="589"/>
      <c r="CV38" s="589"/>
      <c r="CW38" s="589"/>
      <c r="CX38" s="589"/>
      <c r="CY38" s="590"/>
      <c r="CZ38" s="591">
        <v>10.8</v>
      </c>
      <c r="DA38" s="603"/>
      <c r="DB38" s="603"/>
      <c r="DC38" s="604"/>
      <c r="DD38" s="594">
        <v>1035666</v>
      </c>
      <c r="DE38" s="589"/>
      <c r="DF38" s="589"/>
      <c r="DG38" s="589"/>
      <c r="DH38" s="589"/>
      <c r="DI38" s="589"/>
      <c r="DJ38" s="589"/>
      <c r="DK38" s="590"/>
      <c r="DL38" s="594">
        <v>931952</v>
      </c>
      <c r="DM38" s="589"/>
      <c r="DN38" s="589"/>
      <c r="DO38" s="589"/>
      <c r="DP38" s="589"/>
      <c r="DQ38" s="589"/>
      <c r="DR38" s="589"/>
      <c r="DS38" s="589"/>
      <c r="DT38" s="589"/>
      <c r="DU38" s="589"/>
      <c r="DV38" s="590"/>
      <c r="DW38" s="611">
        <v>14.8</v>
      </c>
      <c r="DX38" s="612"/>
      <c r="DY38" s="612"/>
      <c r="DZ38" s="612"/>
      <c r="EA38" s="612"/>
      <c r="EB38" s="612"/>
      <c r="EC38" s="613"/>
    </row>
    <row r="39" spans="2:133" ht="11.25" customHeight="1" x14ac:dyDescent="0.2">
      <c r="AQ39" s="623" t="s">
        <v>323</v>
      </c>
      <c r="AR39" s="624"/>
      <c r="AS39" s="624"/>
      <c r="AT39" s="624"/>
      <c r="AU39" s="624"/>
      <c r="AV39" s="624"/>
      <c r="AW39" s="624"/>
      <c r="AX39" s="624"/>
      <c r="AY39" s="625"/>
      <c r="AZ39" s="588" t="s">
        <v>324</v>
      </c>
      <c r="BA39" s="589"/>
      <c r="BB39" s="589"/>
      <c r="BC39" s="589"/>
      <c r="BD39" s="601"/>
      <c r="BE39" s="601"/>
      <c r="BF39" s="626"/>
      <c r="BG39" s="628" t="s">
        <v>325</v>
      </c>
      <c r="BH39" s="629"/>
      <c r="BI39" s="629"/>
      <c r="BJ39" s="629"/>
      <c r="BK39" s="629"/>
      <c r="BL39" s="187"/>
      <c r="BM39" s="621" t="s">
        <v>326</v>
      </c>
      <c r="BN39" s="621"/>
      <c r="BO39" s="621"/>
      <c r="BP39" s="621"/>
      <c r="BQ39" s="621"/>
      <c r="BR39" s="621"/>
      <c r="BS39" s="621"/>
      <c r="BT39" s="621"/>
      <c r="BU39" s="622"/>
      <c r="BV39" s="588">
        <v>116</v>
      </c>
      <c r="BW39" s="589"/>
      <c r="BX39" s="589"/>
      <c r="BY39" s="589"/>
      <c r="BZ39" s="589"/>
      <c r="CA39" s="589"/>
      <c r="CB39" s="627"/>
      <c r="CD39" s="620" t="s">
        <v>327</v>
      </c>
      <c r="CE39" s="621"/>
      <c r="CF39" s="621"/>
      <c r="CG39" s="621"/>
      <c r="CH39" s="621"/>
      <c r="CI39" s="621"/>
      <c r="CJ39" s="621"/>
      <c r="CK39" s="621"/>
      <c r="CL39" s="621"/>
      <c r="CM39" s="621"/>
      <c r="CN39" s="621"/>
      <c r="CO39" s="621"/>
      <c r="CP39" s="621"/>
      <c r="CQ39" s="622"/>
      <c r="CR39" s="588">
        <v>1034724</v>
      </c>
      <c r="CS39" s="601"/>
      <c r="CT39" s="601"/>
      <c r="CU39" s="601"/>
      <c r="CV39" s="601"/>
      <c r="CW39" s="601"/>
      <c r="CX39" s="601"/>
      <c r="CY39" s="602"/>
      <c r="CZ39" s="591">
        <v>9.9</v>
      </c>
      <c r="DA39" s="603"/>
      <c r="DB39" s="603"/>
      <c r="DC39" s="604"/>
      <c r="DD39" s="594">
        <v>1033740</v>
      </c>
      <c r="DE39" s="601"/>
      <c r="DF39" s="601"/>
      <c r="DG39" s="601"/>
      <c r="DH39" s="601"/>
      <c r="DI39" s="601"/>
      <c r="DJ39" s="601"/>
      <c r="DK39" s="602"/>
      <c r="DL39" s="594" t="s">
        <v>324</v>
      </c>
      <c r="DM39" s="601"/>
      <c r="DN39" s="601"/>
      <c r="DO39" s="601"/>
      <c r="DP39" s="601"/>
      <c r="DQ39" s="601"/>
      <c r="DR39" s="601"/>
      <c r="DS39" s="601"/>
      <c r="DT39" s="601"/>
      <c r="DU39" s="601"/>
      <c r="DV39" s="602"/>
      <c r="DW39" s="611" t="s">
        <v>324</v>
      </c>
      <c r="DX39" s="612"/>
      <c r="DY39" s="612"/>
      <c r="DZ39" s="612"/>
      <c r="EA39" s="612"/>
      <c r="EB39" s="612"/>
      <c r="EC39" s="613"/>
    </row>
    <row r="40" spans="2:133" ht="11.25" customHeight="1" x14ac:dyDescent="0.2">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23" t="s">
        <v>328</v>
      </c>
      <c r="AR40" s="624"/>
      <c r="AS40" s="624"/>
      <c r="AT40" s="624"/>
      <c r="AU40" s="624"/>
      <c r="AV40" s="624"/>
      <c r="AW40" s="624"/>
      <c r="AX40" s="624"/>
      <c r="AY40" s="625"/>
      <c r="AZ40" s="588">
        <v>154594</v>
      </c>
      <c r="BA40" s="589"/>
      <c r="BB40" s="589"/>
      <c r="BC40" s="589"/>
      <c r="BD40" s="601"/>
      <c r="BE40" s="601"/>
      <c r="BF40" s="626"/>
      <c r="BG40" s="628"/>
      <c r="BH40" s="629"/>
      <c r="BI40" s="629"/>
      <c r="BJ40" s="629"/>
      <c r="BK40" s="629"/>
      <c r="BL40" s="187"/>
      <c r="BM40" s="621" t="s">
        <v>329</v>
      </c>
      <c r="BN40" s="621"/>
      <c r="BO40" s="621"/>
      <c r="BP40" s="621"/>
      <c r="BQ40" s="621"/>
      <c r="BR40" s="621"/>
      <c r="BS40" s="621"/>
      <c r="BT40" s="621"/>
      <c r="BU40" s="622"/>
      <c r="BV40" s="588">
        <v>80</v>
      </c>
      <c r="BW40" s="589"/>
      <c r="BX40" s="589"/>
      <c r="BY40" s="589"/>
      <c r="BZ40" s="589"/>
      <c r="CA40" s="589"/>
      <c r="CB40" s="627"/>
      <c r="CD40" s="620" t="s">
        <v>330</v>
      </c>
      <c r="CE40" s="621"/>
      <c r="CF40" s="621"/>
      <c r="CG40" s="621"/>
      <c r="CH40" s="621"/>
      <c r="CI40" s="621"/>
      <c r="CJ40" s="621"/>
      <c r="CK40" s="621"/>
      <c r="CL40" s="621"/>
      <c r="CM40" s="621"/>
      <c r="CN40" s="621"/>
      <c r="CO40" s="621"/>
      <c r="CP40" s="621"/>
      <c r="CQ40" s="622"/>
      <c r="CR40" s="588">
        <v>300</v>
      </c>
      <c r="CS40" s="589"/>
      <c r="CT40" s="589"/>
      <c r="CU40" s="589"/>
      <c r="CV40" s="589"/>
      <c r="CW40" s="589"/>
      <c r="CX40" s="589"/>
      <c r="CY40" s="590"/>
      <c r="CZ40" s="591">
        <v>0</v>
      </c>
      <c r="DA40" s="603"/>
      <c r="DB40" s="603"/>
      <c r="DC40" s="604"/>
      <c r="DD40" s="594" t="s">
        <v>324</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x14ac:dyDescent="0.2">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4" t="s">
        <v>331</v>
      </c>
      <c r="AR41" s="615"/>
      <c r="AS41" s="615"/>
      <c r="AT41" s="615"/>
      <c r="AU41" s="615"/>
      <c r="AV41" s="615"/>
      <c r="AW41" s="615"/>
      <c r="AX41" s="615"/>
      <c r="AY41" s="616"/>
      <c r="AZ41" s="572">
        <v>390877</v>
      </c>
      <c r="BA41" s="617"/>
      <c r="BB41" s="617"/>
      <c r="BC41" s="617"/>
      <c r="BD41" s="573"/>
      <c r="BE41" s="573"/>
      <c r="BF41" s="618"/>
      <c r="BG41" s="630"/>
      <c r="BH41" s="631"/>
      <c r="BI41" s="631"/>
      <c r="BJ41" s="631"/>
      <c r="BK41" s="631"/>
      <c r="BL41" s="189"/>
      <c r="BM41" s="615" t="s">
        <v>332</v>
      </c>
      <c r="BN41" s="615"/>
      <c r="BO41" s="615"/>
      <c r="BP41" s="615"/>
      <c r="BQ41" s="615"/>
      <c r="BR41" s="615"/>
      <c r="BS41" s="615"/>
      <c r="BT41" s="615"/>
      <c r="BU41" s="616"/>
      <c r="BV41" s="572">
        <v>264</v>
      </c>
      <c r="BW41" s="617"/>
      <c r="BX41" s="617"/>
      <c r="BY41" s="617"/>
      <c r="BZ41" s="617"/>
      <c r="CA41" s="617"/>
      <c r="CB41" s="619"/>
      <c r="CD41" s="620" t="s">
        <v>333</v>
      </c>
      <c r="CE41" s="621"/>
      <c r="CF41" s="621"/>
      <c r="CG41" s="621"/>
      <c r="CH41" s="621"/>
      <c r="CI41" s="621"/>
      <c r="CJ41" s="621"/>
      <c r="CK41" s="621"/>
      <c r="CL41" s="621"/>
      <c r="CM41" s="621"/>
      <c r="CN41" s="621"/>
      <c r="CO41" s="621"/>
      <c r="CP41" s="621"/>
      <c r="CQ41" s="622"/>
      <c r="CR41" s="588" t="s">
        <v>334</v>
      </c>
      <c r="CS41" s="601"/>
      <c r="CT41" s="601"/>
      <c r="CU41" s="601"/>
      <c r="CV41" s="601"/>
      <c r="CW41" s="601"/>
      <c r="CX41" s="601"/>
      <c r="CY41" s="602"/>
      <c r="CZ41" s="591" t="s">
        <v>334</v>
      </c>
      <c r="DA41" s="603"/>
      <c r="DB41" s="603"/>
      <c r="DC41" s="604"/>
      <c r="DD41" s="594" t="s">
        <v>334</v>
      </c>
      <c r="DE41" s="601"/>
      <c r="DF41" s="601"/>
      <c r="DG41" s="601"/>
      <c r="DH41" s="601"/>
      <c r="DI41" s="601"/>
      <c r="DJ41" s="601"/>
      <c r="DK41" s="602"/>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2">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1721121</v>
      </c>
      <c r="CS42" s="589"/>
      <c r="CT42" s="589"/>
      <c r="CU42" s="589"/>
      <c r="CV42" s="589"/>
      <c r="CW42" s="589"/>
      <c r="CX42" s="589"/>
      <c r="CY42" s="590"/>
      <c r="CZ42" s="591">
        <v>16.399999999999999</v>
      </c>
      <c r="DA42" s="592"/>
      <c r="DB42" s="592"/>
      <c r="DC42" s="593"/>
      <c r="DD42" s="594">
        <v>810346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2">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v>123938</v>
      </c>
      <c r="CS43" s="601"/>
      <c r="CT43" s="601"/>
      <c r="CU43" s="601"/>
      <c r="CV43" s="601"/>
      <c r="CW43" s="601"/>
      <c r="CX43" s="601"/>
      <c r="CY43" s="602"/>
      <c r="CZ43" s="591">
        <v>1.2</v>
      </c>
      <c r="DA43" s="603"/>
      <c r="DB43" s="603"/>
      <c r="DC43" s="604"/>
      <c r="DD43" s="594">
        <v>123938</v>
      </c>
      <c r="DE43" s="601"/>
      <c r="DF43" s="601"/>
      <c r="DG43" s="601"/>
      <c r="DH43" s="601"/>
      <c r="DI43" s="601"/>
      <c r="DJ43" s="601"/>
      <c r="DK43" s="602"/>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2">
      <c r="B44" s="192" t="s">
        <v>339</v>
      </c>
      <c r="CD44" s="605" t="s">
        <v>290</v>
      </c>
      <c r="CE44" s="606"/>
      <c r="CF44" s="585" t="s">
        <v>340</v>
      </c>
      <c r="CG44" s="586"/>
      <c r="CH44" s="586"/>
      <c r="CI44" s="586"/>
      <c r="CJ44" s="586"/>
      <c r="CK44" s="586"/>
      <c r="CL44" s="586"/>
      <c r="CM44" s="586"/>
      <c r="CN44" s="586"/>
      <c r="CO44" s="586"/>
      <c r="CP44" s="586"/>
      <c r="CQ44" s="587"/>
      <c r="CR44" s="588">
        <v>1721121</v>
      </c>
      <c r="CS44" s="589"/>
      <c r="CT44" s="589"/>
      <c r="CU44" s="589"/>
      <c r="CV44" s="589"/>
      <c r="CW44" s="589"/>
      <c r="CX44" s="589"/>
      <c r="CY44" s="590"/>
      <c r="CZ44" s="591">
        <v>16.399999999999999</v>
      </c>
      <c r="DA44" s="592"/>
      <c r="DB44" s="592"/>
      <c r="DC44" s="593"/>
      <c r="DD44" s="594">
        <v>810346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2">
      <c r="CD45" s="607"/>
      <c r="CE45" s="608"/>
      <c r="CF45" s="585" t="s">
        <v>341</v>
      </c>
      <c r="CG45" s="586"/>
      <c r="CH45" s="586"/>
      <c r="CI45" s="586"/>
      <c r="CJ45" s="586"/>
      <c r="CK45" s="586"/>
      <c r="CL45" s="586"/>
      <c r="CM45" s="586"/>
      <c r="CN45" s="586"/>
      <c r="CO45" s="586"/>
      <c r="CP45" s="586"/>
      <c r="CQ45" s="587"/>
      <c r="CR45" s="588">
        <v>674772</v>
      </c>
      <c r="CS45" s="601"/>
      <c r="CT45" s="601"/>
      <c r="CU45" s="601"/>
      <c r="CV45" s="601"/>
      <c r="CW45" s="601"/>
      <c r="CX45" s="601"/>
      <c r="CY45" s="602"/>
      <c r="CZ45" s="591">
        <v>6.4</v>
      </c>
      <c r="DA45" s="603"/>
      <c r="DB45" s="603"/>
      <c r="DC45" s="604"/>
      <c r="DD45" s="594">
        <v>37157</v>
      </c>
      <c r="DE45" s="601"/>
      <c r="DF45" s="601"/>
      <c r="DG45" s="601"/>
      <c r="DH45" s="601"/>
      <c r="DI45" s="601"/>
      <c r="DJ45" s="601"/>
      <c r="DK45" s="602"/>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2">
      <c r="CD46" s="607"/>
      <c r="CE46" s="608"/>
      <c r="CF46" s="585" t="s">
        <v>342</v>
      </c>
      <c r="CG46" s="586"/>
      <c r="CH46" s="586"/>
      <c r="CI46" s="586"/>
      <c r="CJ46" s="586"/>
      <c r="CK46" s="586"/>
      <c r="CL46" s="586"/>
      <c r="CM46" s="586"/>
      <c r="CN46" s="586"/>
      <c r="CO46" s="586"/>
      <c r="CP46" s="586"/>
      <c r="CQ46" s="587"/>
      <c r="CR46" s="588">
        <v>1046349</v>
      </c>
      <c r="CS46" s="589"/>
      <c r="CT46" s="589"/>
      <c r="CU46" s="589"/>
      <c r="CV46" s="589"/>
      <c r="CW46" s="589"/>
      <c r="CX46" s="589"/>
      <c r="CY46" s="590"/>
      <c r="CZ46" s="591">
        <v>10</v>
      </c>
      <c r="DA46" s="592"/>
      <c r="DB46" s="592"/>
      <c r="DC46" s="593"/>
      <c r="DD46" s="594">
        <v>773189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2">
      <c r="CD47" s="607"/>
      <c r="CE47" s="608"/>
      <c r="CF47" s="585" t="s">
        <v>343</v>
      </c>
      <c r="CG47" s="586"/>
      <c r="CH47" s="586"/>
      <c r="CI47" s="586"/>
      <c r="CJ47" s="586"/>
      <c r="CK47" s="586"/>
      <c r="CL47" s="586"/>
      <c r="CM47" s="586"/>
      <c r="CN47" s="586"/>
      <c r="CO47" s="586"/>
      <c r="CP47" s="586"/>
      <c r="CQ47" s="587"/>
      <c r="CR47" s="588" t="s">
        <v>344</v>
      </c>
      <c r="CS47" s="601"/>
      <c r="CT47" s="601"/>
      <c r="CU47" s="601"/>
      <c r="CV47" s="601"/>
      <c r="CW47" s="601"/>
      <c r="CX47" s="601"/>
      <c r="CY47" s="602"/>
      <c r="CZ47" s="591" t="s">
        <v>344</v>
      </c>
      <c r="DA47" s="603"/>
      <c r="DB47" s="603"/>
      <c r="DC47" s="604"/>
      <c r="DD47" s="594" t="s">
        <v>344</v>
      </c>
      <c r="DE47" s="601"/>
      <c r="DF47" s="601"/>
      <c r="DG47" s="601"/>
      <c r="DH47" s="601"/>
      <c r="DI47" s="601"/>
      <c r="DJ47" s="601"/>
      <c r="DK47" s="602"/>
      <c r="DL47" s="595"/>
      <c r="DM47" s="596"/>
      <c r="DN47" s="596"/>
      <c r="DO47" s="596"/>
      <c r="DP47" s="596"/>
      <c r="DQ47" s="596"/>
      <c r="DR47" s="596"/>
      <c r="DS47" s="596"/>
      <c r="DT47" s="596"/>
      <c r="DU47" s="596"/>
      <c r="DV47" s="597"/>
      <c r="DW47" s="598"/>
      <c r="DX47" s="599"/>
      <c r="DY47" s="599"/>
      <c r="DZ47" s="599"/>
      <c r="EA47" s="599"/>
      <c r="EB47" s="599"/>
      <c r="EC47" s="600"/>
    </row>
    <row r="48" spans="2:133" ht="11" x14ac:dyDescent="0.2">
      <c r="CD48" s="609"/>
      <c r="CE48" s="610"/>
      <c r="CF48" s="585" t="s">
        <v>345</v>
      </c>
      <c r="CG48" s="586"/>
      <c r="CH48" s="586"/>
      <c r="CI48" s="586"/>
      <c r="CJ48" s="586"/>
      <c r="CK48" s="586"/>
      <c r="CL48" s="586"/>
      <c r="CM48" s="586"/>
      <c r="CN48" s="586"/>
      <c r="CO48" s="586"/>
      <c r="CP48" s="586"/>
      <c r="CQ48" s="587"/>
      <c r="CR48" s="588" t="s">
        <v>344</v>
      </c>
      <c r="CS48" s="589"/>
      <c r="CT48" s="589"/>
      <c r="CU48" s="589"/>
      <c r="CV48" s="589"/>
      <c r="CW48" s="589"/>
      <c r="CX48" s="589"/>
      <c r="CY48" s="590"/>
      <c r="CZ48" s="591" t="s">
        <v>344</v>
      </c>
      <c r="DA48" s="592"/>
      <c r="DB48" s="592"/>
      <c r="DC48" s="593"/>
      <c r="DD48" s="594" t="s">
        <v>344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2">
      <c r="CD49" s="569" t="s">
        <v>346</v>
      </c>
      <c r="CE49" s="570"/>
      <c r="CF49" s="570"/>
      <c r="CG49" s="570"/>
      <c r="CH49" s="570"/>
      <c r="CI49" s="570"/>
      <c r="CJ49" s="570"/>
      <c r="CK49" s="570"/>
      <c r="CL49" s="570"/>
      <c r="CM49" s="570"/>
      <c r="CN49" s="570"/>
      <c r="CO49" s="570"/>
      <c r="CP49" s="570"/>
      <c r="CQ49" s="571"/>
      <c r="CR49" s="572">
        <v>10466503</v>
      </c>
      <c r="CS49" s="573"/>
      <c r="CT49" s="573"/>
      <c r="CU49" s="573"/>
      <c r="CV49" s="573"/>
      <c r="CW49" s="573"/>
      <c r="CX49" s="573"/>
      <c r="CY49" s="574"/>
      <c r="CZ49" s="575">
        <v>100</v>
      </c>
      <c r="DA49" s="576"/>
      <c r="DB49" s="576"/>
      <c r="DC49" s="577"/>
      <c r="DD49" s="578">
        <v>8159384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t="11" hidden="1" x14ac:dyDescent="0.2"/>
    <row r="51" spans="82:133" ht="11" hidden="1" x14ac:dyDescent="0.2"/>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4"/>
  <sheetViews>
    <sheetView zoomScale="70" zoomScaleNormal="25" zoomScaleSheetLayoutView="70" workbookViewId="0"/>
  </sheetViews>
  <sheetFormatPr defaultColWidth="0" defaultRowHeight="13" zeroHeight="1" x14ac:dyDescent="0.2"/>
  <cols>
    <col min="1" max="130" width="2.7265625" style="240" customWidth="1"/>
    <col min="131" max="131" width="1.6328125" style="240" customWidth="1"/>
    <col min="132" max="16384" width="9" style="240" hidden="1"/>
  </cols>
  <sheetData>
    <row r="1" spans="1:131" s="198" customFormat="1" ht="11.25" customHeight="1" thickBot="1" x14ac:dyDescent="0.25">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5">
      <c r="A2" s="199" t="s">
        <v>347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348</v>
      </c>
      <c r="DK2" s="1110"/>
      <c r="DL2" s="1110"/>
      <c r="DM2" s="1110"/>
      <c r="DN2" s="1110"/>
      <c r="DO2" s="1111"/>
      <c r="DP2" s="200"/>
      <c r="DQ2" s="1109" t="s">
        <v>349</v>
      </c>
      <c r="DR2" s="1110"/>
      <c r="DS2" s="1110"/>
      <c r="DT2" s="1110"/>
      <c r="DU2" s="1110"/>
      <c r="DV2" s="1110"/>
      <c r="DW2" s="1110"/>
      <c r="DX2" s="1110"/>
      <c r="DY2" s="1110"/>
      <c r="DZ2" s="1111"/>
      <c r="EA2" s="201"/>
    </row>
    <row r="3" spans="1:131" s="198" customFormat="1" ht="11.25" customHeigh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5">
      <c r="A4" s="1059" t="s">
        <v>350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2">
      <c r="A5" s="999" t="s">
        <v>352</v>
      </c>
      <c r="B5" s="1000"/>
      <c r="C5" s="1000"/>
      <c r="D5" s="1000"/>
      <c r="E5" s="1000"/>
      <c r="F5" s="1000"/>
      <c r="G5" s="1000"/>
      <c r="H5" s="1000"/>
      <c r="I5" s="1000"/>
      <c r="J5" s="1000"/>
      <c r="K5" s="1000"/>
      <c r="L5" s="1000"/>
      <c r="M5" s="1000"/>
      <c r="N5" s="1000"/>
      <c r="O5" s="1000"/>
      <c r="P5" s="1001"/>
      <c r="Q5" s="985" t="s">
        <v>353</v>
      </c>
      <c r="R5" s="986"/>
      <c r="S5" s="986"/>
      <c r="T5" s="986"/>
      <c r="U5" s="987"/>
      <c r="V5" s="985" t="s">
        <v>354</v>
      </c>
      <c r="W5" s="986"/>
      <c r="X5" s="986"/>
      <c r="Y5" s="986"/>
      <c r="Z5" s="987"/>
      <c r="AA5" s="985" t="s">
        <v>355</v>
      </c>
      <c r="AB5" s="986"/>
      <c r="AC5" s="986"/>
      <c r="AD5" s="986"/>
      <c r="AE5" s="986"/>
      <c r="AF5" s="1112" t="s">
        <v>356</v>
      </c>
      <c r="AG5" s="986"/>
      <c r="AH5" s="986"/>
      <c r="AI5" s="986"/>
      <c r="AJ5" s="991"/>
      <c r="AK5" s="986" t="s">
        <v>357</v>
      </c>
      <c r="AL5" s="986"/>
      <c r="AM5" s="986"/>
      <c r="AN5" s="986"/>
      <c r="AO5" s="987"/>
      <c r="AP5" s="985" t="s">
        <v>358</v>
      </c>
      <c r="AQ5" s="986"/>
      <c r="AR5" s="986"/>
      <c r="AS5" s="986"/>
      <c r="AT5" s="987"/>
      <c r="AU5" s="985" t="s">
        <v>359</v>
      </c>
      <c r="AV5" s="986"/>
      <c r="AW5" s="986"/>
      <c r="AX5" s="986"/>
      <c r="AY5" s="991"/>
      <c r="AZ5" s="207"/>
      <c r="BA5" s="207"/>
      <c r="BB5" s="207"/>
      <c r="BC5" s="207"/>
      <c r="BD5" s="207"/>
      <c r="BE5" s="208"/>
      <c r="BF5" s="208"/>
      <c r="BG5" s="208"/>
      <c r="BH5" s="208"/>
      <c r="BI5" s="208"/>
      <c r="BJ5" s="208"/>
      <c r="BK5" s="208"/>
      <c r="BL5" s="208"/>
      <c r="BM5" s="208"/>
      <c r="BN5" s="208"/>
      <c r="BO5" s="208"/>
      <c r="BP5" s="208"/>
      <c r="BQ5" s="999" t="s">
        <v>360</v>
      </c>
      <c r="BR5" s="1000"/>
      <c r="BS5" s="1000"/>
      <c r="BT5" s="1000"/>
      <c r="BU5" s="1000"/>
      <c r="BV5" s="1000"/>
      <c r="BW5" s="1000"/>
      <c r="BX5" s="1000"/>
      <c r="BY5" s="1000"/>
      <c r="BZ5" s="1000"/>
      <c r="CA5" s="1000"/>
      <c r="CB5" s="1000"/>
      <c r="CC5" s="1000"/>
      <c r="CD5" s="1000"/>
      <c r="CE5" s="1000"/>
      <c r="CF5" s="1000"/>
      <c r="CG5" s="1001"/>
      <c r="CH5" s="985" t="s">
        <v>361</v>
      </c>
      <c r="CI5" s="986"/>
      <c r="CJ5" s="986"/>
      <c r="CK5" s="986"/>
      <c r="CL5" s="987"/>
      <c r="CM5" s="985" t="s">
        <v>362</v>
      </c>
      <c r="CN5" s="986"/>
      <c r="CO5" s="986"/>
      <c r="CP5" s="986"/>
      <c r="CQ5" s="987"/>
      <c r="CR5" s="985" t="s">
        <v>363</v>
      </c>
      <c r="CS5" s="986"/>
      <c r="CT5" s="986"/>
      <c r="CU5" s="986"/>
      <c r="CV5" s="987"/>
      <c r="CW5" s="985" t="s">
        <v>364</v>
      </c>
      <c r="CX5" s="986"/>
      <c r="CY5" s="986"/>
      <c r="CZ5" s="986"/>
      <c r="DA5" s="987"/>
      <c r="DB5" s="985" t="s">
        <v>365</v>
      </c>
      <c r="DC5" s="986"/>
      <c r="DD5" s="986"/>
      <c r="DE5" s="986"/>
      <c r="DF5" s="987"/>
      <c r="DG5" s="1097" t="s">
        <v>366</v>
      </c>
      <c r="DH5" s="1098"/>
      <c r="DI5" s="1098"/>
      <c r="DJ5" s="1098"/>
      <c r="DK5" s="1099"/>
      <c r="DL5" s="1097" t="s">
        <v>367</v>
      </c>
      <c r="DM5" s="1098"/>
      <c r="DN5" s="1098"/>
      <c r="DO5" s="1098"/>
      <c r="DP5" s="1099"/>
      <c r="DQ5" s="985" t="s">
        <v>368</v>
      </c>
      <c r="DR5" s="986"/>
      <c r="DS5" s="986"/>
      <c r="DT5" s="986"/>
      <c r="DU5" s="987"/>
      <c r="DV5" s="985" t="s">
        <v>359</v>
      </c>
      <c r="DW5" s="986"/>
      <c r="DX5" s="986"/>
      <c r="DY5" s="986"/>
      <c r="DZ5" s="991"/>
      <c r="EA5" s="205"/>
    </row>
    <row r="6" spans="1:131" s="206" customFormat="1" ht="26.25" customHeight="1" thickBot="1" x14ac:dyDescent="0.25">
      <c r="A6" s="1002"/>
      <c r="B6" s="1003"/>
      <c r="C6" s="1003"/>
      <c r="D6" s="1003"/>
      <c r="E6" s="1003"/>
      <c r="F6" s="1003"/>
      <c r="G6" s="1003"/>
      <c r="H6" s="1003"/>
      <c r="I6" s="1003"/>
      <c r="J6" s="1003"/>
      <c r="K6" s="1003"/>
      <c r="L6" s="1003"/>
      <c r="M6" s="1003"/>
      <c r="N6" s="1003"/>
      <c r="O6" s="1003"/>
      <c r="P6" s="1004"/>
      <c r="Q6" s="988"/>
      <c r="R6" s="989"/>
      <c r="S6" s="989"/>
      <c r="T6" s="989"/>
      <c r="U6" s="990"/>
      <c r="V6" s="988"/>
      <c r="W6" s="989"/>
      <c r="X6" s="989"/>
      <c r="Y6" s="989"/>
      <c r="Z6" s="990"/>
      <c r="AA6" s="988"/>
      <c r="AB6" s="989"/>
      <c r="AC6" s="989"/>
      <c r="AD6" s="989"/>
      <c r="AE6" s="989"/>
      <c r="AF6" s="1113"/>
      <c r="AG6" s="989"/>
      <c r="AH6" s="989"/>
      <c r="AI6" s="989"/>
      <c r="AJ6" s="992"/>
      <c r="AK6" s="989"/>
      <c r="AL6" s="989"/>
      <c r="AM6" s="989"/>
      <c r="AN6" s="989"/>
      <c r="AO6" s="990"/>
      <c r="AP6" s="988"/>
      <c r="AQ6" s="989"/>
      <c r="AR6" s="989"/>
      <c r="AS6" s="989"/>
      <c r="AT6" s="990"/>
      <c r="AU6" s="988"/>
      <c r="AV6" s="989"/>
      <c r="AW6" s="989"/>
      <c r="AX6" s="989"/>
      <c r="AY6" s="992"/>
      <c r="AZ6" s="203"/>
      <c r="BA6" s="203"/>
      <c r="BB6" s="203"/>
      <c r="BC6" s="203"/>
      <c r="BD6" s="203"/>
      <c r="BE6" s="204"/>
      <c r="BF6" s="204"/>
      <c r="BG6" s="204"/>
      <c r="BH6" s="204"/>
      <c r="BI6" s="204"/>
      <c r="BJ6" s="204"/>
      <c r="BK6" s="204"/>
      <c r="BL6" s="204"/>
      <c r="BM6" s="204"/>
      <c r="BN6" s="204"/>
      <c r="BO6" s="204"/>
      <c r="BP6" s="204"/>
      <c r="BQ6" s="1002"/>
      <c r="BR6" s="1003"/>
      <c r="BS6" s="1003"/>
      <c r="BT6" s="1003"/>
      <c r="BU6" s="1003"/>
      <c r="BV6" s="1003"/>
      <c r="BW6" s="1003"/>
      <c r="BX6" s="1003"/>
      <c r="BY6" s="1003"/>
      <c r="BZ6" s="1003"/>
      <c r="CA6" s="1003"/>
      <c r="CB6" s="1003"/>
      <c r="CC6" s="1003"/>
      <c r="CD6" s="1003"/>
      <c r="CE6" s="1003"/>
      <c r="CF6" s="1003"/>
      <c r="CG6" s="100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100"/>
      <c r="DH6" s="1101"/>
      <c r="DI6" s="1101"/>
      <c r="DJ6" s="1101"/>
      <c r="DK6" s="1102"/>
      <c r="DL6" s="1100"/>
      <c r="DM6" s="1101"/>
      <c r="DN6" s="1101"/>
      <c r="DO6" s="1101"/>
      <c r="DP6" s="1102"/>
      <c r="DQ6" s="988"/>
      <c r="DR6" s="989"/>
      <c r="DS6" s="989"/>
      <c r="DT6" s="989"/>
      <c r="DU6" s="990"/>
      <c r="DV6" s="988"/>
      <c r="DW6" s="989"/>
      <c r="DX6" s="989"/>
      <c r="DY6" s="989"/>
      <c r="DZ6" s="992"/>
      <c r="EA6" s="205"/>
    </row>
    <row r="7" spans="1:131" s="206" customFormat="1" ht="26.25" customHeight="1" thickTop="1" x14ac:dyDescent="0.2">
      <c r="A7" s="209">
        <v>1</v>
      </c>
      <c r="B7" s="1046" t="s">
        <v>369</v>
      </c>
      <c r="C7" s="1047"/>
      <c r="D7" s="1047"/>
      <c r="E7" s="1047"/>
      <c r="F7" s="1047"/>
      <c r="G7" s="1047"/>
      <c r="H7" s="1047"/>
      <c r="I7" s="1047"/>
      <c r="J7" s="1047"/>
      <c r="K7" s="1047"/>
      <c r="L7" s="1047"/>
      <c r="M7" s="1047"/>
      <c r="N7" s="1047"/>
      <c r="O7" s="1047"/>
      <c r="P7" s="1048"/>
      <c r="Q7" s="1103"/>
      <c r="R7" s="1104"/>
      <c r="S7" s="1104"/>
      <c r="T7" s="1104"/>
      <c r="U7" s="1104"/>
      <c r="V7" s="1104"/>
      <c r="W7" s="1104"/>
      <c r="X7" s="1104"/>
      <c r="Y7" s="1104"/>
      <c r="Z7" s="1104"/>
      <c r="AA7" s="1104"/>
      <c r="AB7" s="1104"/>
      <c r="AC7" s="1104"/>
      <c r="AD7" s="1104"/>
      <c r="AE7" s="1105"/>
      <c r="AF7" s="1106">
        <v>411</v>
      </c>
      <c r="AG7" s="1107"/>
      <c r="AH7" s="1107"/>
      <c r="AI7" s="1107"/>
      <c r="AJ7" s="1108"/>
      <c r="AK7" s="1090"/>
      <c r="AL7" s="1091"/>
      <c r="AM7" s="1091"/>
      <c r="AN7" s="1091"/>
      <c r="AO7" s="1091"/>
      <c r="AP7" s="1091"/>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084"/>
      <c r="DW7" s="1085"/>
      <c r="DX7" s="1085"/>
      <c r="DY7" s="1085"/>
      <c r="DZ7" s="1086"/>
      <c r="EA7" s="205"/>
    </row>
    <row r="8" spans="1:131" s="206" customFormat="1" ht="26.25" customHeight="1" x14ac:dyDescent="0.2">
      <c r="A8" s="212">
        <v>2</v>
      </c>
      <c r="B8" s="1027" t="s">
        <v>370</v>
      </c>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v>0</v>
      </c>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2"/>
      <c r="BT8" s="1013"/>
      <c r="BU8" s="1013"/>
      <c r="BV8" s="1013"/>
      <c r="BW8" s="1013"/>
      <c r="BX8" s="1013"/>
      <c r="BY8" s="1013"/>
      <c r="BZ8" s="1013"/>
      <c r="CA8" s="1013"/>
      <c r="CB8" s="1013"/>
      <c r="CC8" s="1013"/>
      <c r="CD8" s="1013"/>
      <c r="CE8" s="1013"/>
      <c r="CF8" s="1013"/>
      <c r="CG8" s="1014"/>
      <c r="CH8" s="993"/>
      <c r="CI8" s="994"/>
      <c r="CJ8" s="994"/>
      <c r="CK8" s="994"/>
      <c r="CL8" s="995"/>
      <c r="CM8" s="993"/>
      <c r="CN8" s="994"/>
      <c r="CO8" s="994"/>
      <c r="CP8" s="994"/>
      <c r="CQ8" s="995"/>
      <c r="CR8" s="993"/>
      <c r="CS8" s="994"/>
      <c r="CT8" s="994"/>
      <c r="CU8" s="994"/>
      <c r="CV8" s="995"/>
      <c r="CW8" s="993"/>
      <c r="CX8" s="994"/>
      <c r="CY8" s="994"/>
      <c r="CZ8" s="994"/>
      <c r="DA8" s="995"/>
      <c r="DB8" s="993"/>
      <c r="DC8" s="994"/>
      <c r="DD8" s="994"/>
      <c r="DE8" s="994"/>
      <c r="DF8" s="995"/>
      <c r="DG8" s="993"/>
      <c r="DH8" s="994"/>
      <c r="DI8" s="994"/>
      <c r="DJ8" s="994"/>
      <c r="DK8" s="995"/>
      <c r="DL8" s="993"/>
      <c r="DM8" s="994"/>
      <c r="DN8" s="994"/>
      <c r="DO8" s="994"/>
      <c r="DP8" s="995"/>
      <c r="DQ8" s="993"/>
      <c r="DR8" s="994"/>
      <c r="DS8" s="994"/>
      <c r="DT8" s="994"/>
      <c r="DU8" s="995"/>
      <c r="DV8" s="996"/>
      <c r="DW8" s="997"/>
      <c r="DX8" s="997"/>
      <c r="DY8" s="997"/>
      <c r="DZ8" s="998"/>
      <c r="EA8" s="205"/>
    </row>
    <row r="9" spans="1:131" s="206" customFormat="1" ht="26.25" customHeight="1" x14ac:dyDescent="0.2">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05"/>
    </row>
    <row r="10" spans="1:131" s="206" customFormat="1" ht="26.25" customHeight="1" x14ac:dyDescent="0.2">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05"/>
    </row>
    <row r="11" spans="1:131" s="206" customFormat="1" ht="26.25" customHeight="1" x14ac:dyDescent="0.2">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05"/>
    </row>
    <row r="12" spans="1:131" s="206" customFormat="1" ht="26.25" customHeight="1" x14ac:dyDescent="0.2">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05"/>
    </row>
    <row r="13" spans="1:131" s="206" customFormat="1" ht="26.25" customHeight="1" x14ac:dyDescent="0.2">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05"/>
    </row>
    <row r="14" spans="1:131" s="206" customFormat="1" ht="26.25" customHeight="1" x14ac:dyDescent="0.2">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05"/>
    </row>
    <row r="15" spans="1:131" s="206" customFormat="1" ht="26.25" customHeight="1" x14ac:dyDescent="0.2">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05"/>
    </row>
    <row r="16" spans="1:131" s="206" customFormat="1" ht="26.25" customHeight="1" x14ac:dyDescent="0.2">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05"/>
    </row>
    <row r="17" spans="1:131" s="206" customFormat="1" ht="26.25" customHeight="1" x14ac:dyDescent="0.2">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05"/>
    </row>
    <row r="18" spans="1:131" s="206" customFormat="1" ht="26.25" customHeight="1" x14ac:dyDescent="0.2">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05"/>
    </row>
    <row r="19" spans="1:131" s="206" customFormat="1" ht="26.25" customHeight="1" x14ac:dyDescent="0.2">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05"/>
    </row>
    <row r="20" spans="1:131" s="206" customFormat="1" ht="26.25" customHeight="1" x14ac:dyDescent="0.2">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05"/>
    </row>
    <row r="21" spans="1:131" s="206" customFormat="1" ht="26.25" customHeight="1" thickBot="1" x14ac:dyDescent="0.25">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05"/>
    </row>
    <row r="22" spans="1:131" s="206" customFormat="1" ht="26.25" customHeight="1" x14ac:dyDescent="0.2">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371</v>
      </c>
      <c r="BA22" s="1025"/>
      <c r="BB22" s="1025"/>
      <c r="BC22" s="1025"/>
      <c r="BD22" s="1026"/>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05"/>
    </row>
    <row r="23" spans="1:131" s="206" customFormat="1" ht="26.25" customHeight="1" thickBot="1" x14ac:dyDescent="0.25">
      <c r="A23" s="215" t="s">
        <v>372</v>
      </c>
      <c r="B23" s="940" t="s">
        <v>373</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411</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05"/>
    </row>
    <row r="24" spans="1:131" s="206" customFormat="1" ht="26.25" customHeight="1" x14ac:dyDescent="0.2">
      <c r="A24" s="1060" t="s">
        <v>374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05"/>
    </row>
    <row r="25" spans="1:131" s="198" customFormat="1" ht="26.25" customHeight="1" thickBot="1" x14ac:dyDescent="0.25">
      <c r="A25" s="1059" t="s">
        <v>375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197"/>
    </row>
    <row r="26" spans="1:131" s="198" customFormat="1" ht="26.25" customHeight="1" x14ac:dyDescent="0.2">
      <c r="A26" s="999" t="s">
        <v>352</v>
      </c>
      <c r="B26" s="1000"/>
      <c r="C26" s="1000"/>
      <c r="D26" s="1000"/>
      <c r="E26" s="1000"/>
      <c r="F26" s="1000"/>
      <c r="G26" s="1000"/>
      <c r="H26" s="1000"/>
      <c r="I26" s="1000"/>
      <c r="J26" s="1000"/>
      <c r="K26" s="1000"/>
      <c r="L26" s="1000"/>
      <c r="M26" s="1000"/>
      <c r="N26" s="1000"/>
      <c r="O26" s="1000"/>
      <c r="P26" s="1001"/>
      <c r="Q26" s="985" t="s">
        <v>376</v>
      </c>
      <c r="R26" s="986"/>
      <c r="S26" s="986"/>
      <c r="T26" s="986"/>
      <c r="U26" s="987"/>
      <c r="V26" s="985" t="s">
        <v>377</v>
      </c>
      <c r="W26" s="986"/>
      <c r="X26" s="986"/>
      <c r="Y26" s="986"/>
      <c r="Z26" s="987"/>
      <c r="AA26" s="985" t="s">
        <v>378</v>
      </c>
      <c r="AB26" s="986"/>
      <c r="AC26" s="986"/>
      <c r="AD26" s="986"/>
      <c r="AE26" s="986"/>
      <c r="AF26" s="1055" t="s">
        <v>379</v>
      </c>
      <c r="AG26" s="1006"/>
      <c r="AH26" s="1006"/>
      <c r="AI26" s="1006"/>
      <c r="AJ26" s="1056"/>
      <c r="AK26" s="986" t="s">
        <v>380</v>
      </c>
      <c r="AL26" s="986"/>
      <c r="AM26" s="986"/>
      <c r="AN26" s="986"/>
      <c r="AO26" s="987"/>
      <c r="AP26" s="985" t="s">
        <v>381</v>
      </c>
      <c r="AQ26" s="986"/>
      <c r="AR26" s="986"/>
      <c r="AS26" s="986"/>
      <c r="AT26" s="987"/>
      <c r="AU26" s="985" t="s">
        <v>382</v>
      </c>
      <c r="AV26" s="986"/>
      <c r="AW26" s="986"/>
      <c r="AX26" s="986"/>
      <c r="AY26" s="987"/>
      <c r="AZ26" s="985" t="s">
        <v>383</v>
      </c>
      <c r="BA26" s="986"/>
      <c r="BB26" s="986"/>
      <c r="BC26" s="986"/>
      <c r="BD26" s="987"/>
      <c r="BE26" s="985" t="s">
        <v>359</v>
      </c>
      <c r="BF26" s="986"/>
      <c r="BG26" s="986"/>
      <c r="BH26" s="986"/>
      <c r="BI26" s="991"/>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197"/>
    </row>
    <row r="27" spans="1:131" s="198" customFormat="1" ht="26.25" customHeight="1" thickBot="1" x14ac:dyDescent="0.25">
      <c r="A27" s="1002"/>
      <c r="B27" s="1003"/>
      <c r="C27" s="1003"/>
      <c r="D27" s="1003"/>
      <c r="E27" s="1003"/>
      <c r="F27" s="1003"/>
      <c r="G27" s="1003"/>
      <c r="H27" s="1003"/>
      <c r="I27" s="1003"/>
      <c r="J27" s="1003"/>
      <c r="K27" s="1003"/>
      <c r="L27" s="1003"/>
      <c r="M27" s="1003"/>
      <c r="N27" s="1003"/>
      <c r="O27" s="1003"/>
      <c r="P27" s="1004"/>
      <c r="Q27" s="988"/>
      <c r="R27" s="989"/>
      <c r="S27" s="989"/>
      <c r="T27" s="989"/>
      <c r="U27" s="990"/>
      <c r="V27" s="988"/>
      <c r="W27" s="989"/>
      <c r="X27" s="989"/>
      <c r="Y27" s="989"/>
      <c r="Z27" s="990"/>
      <c r="AA27" s="988"/>
      <c r="AB27" s="989"/>
      <c r="AC27" s="989"/>
      <c r="AD27" s="989"/>
      <c r="AE27" s="989"/>
      <c r="AF27" s="1057"/>
      <c r="AG27" s="1009"/>
      <c r="AH27" s="1009"/>
      <c r="AI27" s="1009"/>
      <c r="AJ27" s="1058"/>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197"/>
    </row>
    <row r="28" spans="1:131" s="198" customFormat="1" ht="26.25" customHeight="1" thickTop="1" x14ac:dyDescent="0.2">
      <c r="A28" s="217">
        <v>1</v>
      </c>
      <c r="B28" s="1046" t="s">
        <v>384</v>
      </c>
      <c r="C28" s="1047"/>
      <c r="D28" s="1047"/>
      <c r="E28" s="1047"/>
      <c r="F28" s="1047"/>
      <c r="G28" s="1047"/>
      <c r="H28" s="1047"/>
      <c r="I28" s="1047"/>
      <c r="J28" s="1047"/>
      <c r="K28" s="1047"/>
      <c r="L28" s="1047"/>
      <c r="M28" s="1047"/>
      <c r="N28" s="1047"/>
      <c r="O28" s="1047"/>
      <c r="P28" s="1048"/>
      <c r="Q28" s="1049"/>
      <c r="R28" s="1050"/>
      <c r="S28" s="1050"/>
      <c r="T28" s="1050"/>
      <c r="U28" s="1050"/>
      <c r="V28" s="1050"/>
      <c r="W28" s="1050"/>
      <c r="X28" s="1050"/>
      <c r="Y28" s="1050"/>
      <c r="Z28" s="1050"/>
      <c r="AA28" s="1050"/>
      <c r="AB28" s="1050"/>
      <c r="AC28" s="1050"/>
      <c r="AD28" s="1050"/>
      <c r="AE28" s="1051"/>
      <c r="AF28" s="1052">
        <v>121</v>
      </c>
      <c r="AG28" s="1050"/>
      <c r="AH28" s="1050"/>
      <c r="AI28" s="1050"/>
      <c r="AJ28" s="1053"/>
      <c r="AK28" s="1054"/>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197"/>
    </row>
    <row r="29" spans="1:131" s="198" customFormat="1" ht="26.25" customHeight="1" x14ac:dyDescent="0.2">
      <c r="A29" s="217">
        <v>2</v>
      </c>
      <c r="B29" s="1027" t="s">
        <v>385</v>
      </c>
      <c r="C29" s="1028"/>
      <c r="D29" s="1028"/>
      <c r="E29" s="1028"/>
      <c r="F29" s="1028"/>
      <c r="G29" s="1028"/>
      <c r="H29" s="1028"/>
      <c r="I29" s="1028"/>
      <c r="J29" s="1028"/>
      <c r="K29" s="1028"/>
      <c r="L29" s="1028"/>
      <c r="M29" s="1028"/>
      <c r="N29" s="1028"/>
      <c r="O29" s="1028"/>
      <c r="P29" s="1029"/>
      <c r="Q29" s="1039"/>
      <c r="R29" s="1040"/>
      <c r="S29" s="1040"/>
      <c r="T29" s="1040"/>
      <c r="U29" s="1040"/>
      <c r="V29" s="1040"/>
      <c r="W29" s="1040"/>
      <c r="X29" s="1040"/>
      <c r="Y29" s="1040"/>
      <c r="Z29" s="1040"/>
      <c r="AA29" s="1040"/>
      <c r="AB29" s="1040"/>
      <c r="AC29" s="1040"/>
      <c r="AD29" s="1040"/>
      <c r="AE29" s="1041"/>
      <c r="AF29" s="1033">
        <v>31</v>
      </c>
      <c r="AG29" s="1034"/>
      <c r="AH29" s="1034"/>
      <c r="AI29" s="1034"/>
      <c r="AJ29" s="1035"/>
      <c r="AK29" s="976"/>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197"/>
    </row>
    <row r="30" spans="1:131" s="198" customFormat="1" ht="26.25" customHeight="1" x14ac:dyDescent="0.2">
      <c r="A30" s="217">
        <v>3</v>
      </c>
      <c r="B30" s="1027" t="s">
        <v>386</v>
      </c>
      <c r="C30" s="1028"/>
      <c r="D30" s="1028"/>
      <c r="E30" s="1028"/>
      <c r="F30" s="1028"/>
      <c r="G30" s="1028"/>
      <c r="H30" s="1028"/>
      <c r="I30" s="1028"/>
      <c r="J30" s="1028"/>
      <c r="K30" s="1028"/>
      <c r="L30" s="1028"/>
      <c r="M30" s="1028"/>
      <c r="N30" s="1028"/>
      <c r="O30" s="1028"/>
      <c r="P30" s="1029"/>
      <c r="Q30" s="1039"/>
      <c r="R30" s="1040"/>
      <c r="S30" s="1040"/>
      <c r="T30" s="1040"/>
      <c r="U30" s="1040"/>
      <c r="V30" s="1040"/>
      <c r="W30" s="1040"/>
      <c r="X30" s="1040"/>
      <c r="Y30" s="1040"/>
      <c r="Z30" s="1040"/>
      <c r="AA30" s="1040"/>
      <c r="AB30" s="1040"/>
      <c r="AC30" s="1040"/>
      <c r="AD30" s="1040"/>
      <c r="AE30" s="1041"/>
      <c r="AF30" s="1033">
        <v>1</v>
      </c>
      <c r="AG30" s="1034"/>
      <c r="AH30" s="1034"/>
      <c r="AI30" s="1034"/>
      <c r="AJ30" s="1035"/>
      <c r="AK30" s="976"/>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197"/>
    </row>
    <row r="31" spans="1:131" s="198" customFormat="1" ht="26.25" customHeight="1" x14ac:dyDescent="0.2">
      <c r="A31" s="217">
        <v>4</v>
      </c>
      <c r="B31" s="1027" t="s">
        <v>387</v>
      </c>
      <c r="C31" s="1028"/>
      <c r="D31" s="1028"/>
      <c r="E31" s="1028"/>
      <c r="F31" s="1028"/>
      <c r="G31" s="1028"/>
      <c r="H31" s="1028"/>
      <c r="I31" s="1028"/>
      <c r="J31" s="1028"/>
      <c r="K31" s="1028"/>
      <c r="L31" s="1028"/>
      <c r="M31" s="1028"/>
      <c r="N31" s="1028"/>
      <c r="O31" s="1028"/>
      <c r="P31" s="1029"/>
      <c r="Q31" s="1039"/>
      <c r="R31" s="1040"/>
      <c r="S31" s="1040"/>
      <c r="T31" s="1040"/>
      <c r="U31" s="1040"/>
      <c r="V31" s="1040"/>
      <c r="W31" s="1040"/>
      <c r="X31" s="1040"/>
      <c r="Y31" s="1040"/>
      <c r="Z31" s="1040"/>
      <c r="AA31" s="1040"/>
      <c r="AB31" s="1040"/>
      <c r="AC31" s="1040"/>
      <c r="AD31" s="1040"/>
      <c r="AE31" s="1041"/>
      <c r="AF31" s="1033">
        <v>620</v>
      </c>
      <c r="AG31" s="1034"/>
      <c r="AH31" s="1034"/>
      <c r="AI31" s="1034"/>
      <c r="AJ31" s="1035"/>
      <c r="AK31" s="976"/>
      <c r="AL31" s="967"/>
      <c r="AM31" s="967"/>
      <c r="AN31" s="967"/>
      <c r="AO31" s="967"/>
      <c r="AP31" s="967"/>
      <c r="AQ31" s="967"/>
      <c r="AR31" s="967"/>
      <c r="AS31" s="967"/>
      <c r="AT31" s="967"/>
      <c r="AU31" s="967"/>
      <c r="AV31" s="967"/>
      <c r="AW31" s="967"/>
      <c r="AX31" s="967"/>
      <c r="AY31" s="967"/>
      <c r="AZ31" s="1038"/>
      <c r="BA31" s="1038"/>
      <c r="BB31" s="1038"/>
      <c r="BC31" s="1038"/>
      <c r="BD31" s="1038"/>
      <c r="BE31" s="1022" t="s">
        <v>388</v>
      </c>
      <c r="BF31" s="1022"/>
      <c r="BG31" s="1022"/>
      <c r="BH31" s="1022"/>
      <c r="BI31" s="1023"/>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197"/>
    </row>
    <row r="32" spans="1:131" s="198" customFormat="1" ht="26.25" customHeight="1" x14ac:dyDescent="0.2">
      <c r="A32" s="217">
        <v>5</v>
      </c>
      <c r="B32" s="1027" t="s">
        <v>389</v>
      </c>
      <c r="C32" s="1028"/>
      <c r="D32" s="1028"/>
      <c r="E32" s="1028"/>
      <c r="F32" s="1028"/>
      <c r="G32" s="1028"/>
      <c r="H32" s="1028"/>
      <c r="I32" s="1028"/>
      <c r="J32" s="1028"/>
      <c r="K32" s="1028"/>
      <c r="L32" s="1028"/>
      <c r="M32" s="1028"/>
      <c r="N32" s="1028"/>
      <c r="O32" s="1028"/>
      <c r="P32" s="1029"/>
      <c r="Q32" s="1039"/>
      <c r="R32" s="1040"/>
      <c r="S32" s="1040"/>
      <c r="T32" s="1040"/>
      <c r="U32" s="1040"/>
      <c r="V32" s="1040"/>
      <c r="W32" s="1040"/>
      <c r="X32" s="1040"/>
      <c r="Y32" s="1040"/>
      <c r="Z32" s="1040"/>
      <c r="AA32" s="1040"/>
      <c r="AB32" s="1040"/>
      <c r="AC32" s="1040"/>
      <c r="AD32" s="1040"/>
      <c r="AE32" s="1041"/>
      <c r="AF32" s="1033">
        <v>10</v>
      </c>
      <c r="AG32" s="1034"/>
      <c r="AH32" s="1034"/>
      <c r="AI32" s="1034"/>
      <c r="AJ32" s="1035"/>
      <c r="AK32" s="976"/>
      <c r="AL32" s="967"/>
      <c r="AM32" s="967"/>
      <c r="AN32" s="967"/>
      <c r="AO32" s="967"/>
      <c r="AP32" s="967"/>
      <c r="AQ32" s="967"/>
      <c r="AR32" s="967"/>
      <c r="AS32" s="967"/>
      <c r="AT32" s="967"/>
      <c r="AU32" s="967"/>
      <c r="AV32" s="967"/>
      <c r="AW32" s="967"/>
      <c r="AX32" s="967"/>
      <c r="AY32" s="967"/>
      <c r="AZ32" s="1038"/>
      <c r="BA32" s="1038"/>
      <c r="BB32" s="1038"/>
      <c r="BC32" s="1038"/>
      <c r="BD32" s="1038"/>
      <c r="BE32" s="1022" t="s">
        <v>390</v>
      </c>
      <c r="BF32" s="1022"/>
      <c r="BG32" s="1022"/>
      <c r="BH32" s="1022"/>
      <c r="BI32" s="1023"/>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197"/>
    </row>
    <row r="33" spans="1:131" s="198" customFormat="1" ht="26.25" customHeight="1" x14ac:dyDescent="0.2">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197"/>
    </row>
    <row r="34" spans="1:131" s="198" customFormat="1" ht="26.25" customHeight="1" x14ac:dyDescent="0.2">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197"/>
    </row>
    <row r="35" spans="1:131" s="198" customFormat="1" ht="26.25" customHeight="1" x14ac:dyDescent="0.2">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197"/>
    </row>
    <row r="36" spans="1:131" s="198" customFormat="1" ht="26.25" customHeight="1" x14ac:dyDescent="0.2">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197"/>
    </row>
    <row r="37" spans="1:131" s="198" customFormat="1" ht="26.25" customHeight="1" x14ac:dyDescent="0.2">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197"/>
    </row>
    <row r="38" spans="1:131" s="198" customFormat="1" ht="26.25" customHeight="1" x14ac:dyDescent="0.2">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197"/>
    </row>
    <row r="39" spans="1:131" s="198" customFormat="1" ht="26.25" customHeight="1" x14ac:dyDescent="0.2">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197"/>
    </row>
    <row r="40" spans="1:131" s="198" customFormat="1" ht="26.25" customHeight="1" x14ac:dyDescent="0.2">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197"/>
    </row>
    <row r="41" spans="1:131" s="198" customFormat="1" ht="26.25" customHeight="1" x14ac:dyDescent="0.2">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197"/>
    </row>
    <row r="42" spans="1:131" s="198" customFormat="1" ht="26.25" customHeight="1" x14ac:dyDescent="0.2">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197"/>
    </row>
    <row r="43" spans="1:131" s="198" customFormat="1" ht="26.25" customHeight="1" x14ac:dyDescent="0.2">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197"/>
    </row>
    <row r="44" spans="1:131" s="198" customFormat="1" ht="26.25" customHeight="1" x14ac:dyDescent="0.2">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197"/>
    </row>
    <row r="45" spans="1:131" s="198" customFormat="1" ht="26.25" customHeight="1" x14ac:dyDescent="0.2">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197"/>
    </row>
    <row r="46" spans="1:131" s="198" customFormat="1" ht="26.25" customHeight="1" x14ac:dyDescent="0.2">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197"/>
    </row>
    <row r="47" spans="1:131" s="198" customFormat="1" ht="26.25" customHeight="1" x14ac:dyDescent="0.2">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197"/>
    </row>
    <row r="48" spans="1:131" s="198" customFormat="1" ht="26.25" customHeight="1" x14ac:dyDescent="0.2">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197"/>
    </row>
    <row r="49" spans="1:131" s="198" customFormat="1" ht="26.25" customHeight="1" x14ac:dyDescent="0.2">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197"/>
    </row>
    <row r="50" spans="1:131" s="198" customFormat="1" ht="26.25" customHeight="1" x14ac:dyDescent="0.2">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197"/>
    </row>
    <row r="51" spans="1:131" s="198" customFormat="1" ht="26.25" customHeight="1" x14ac:dyDescent="0.2">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197"/>
    </row>
    <row r="52" spans="1:131" s="198" customFormat="1" ht="26.25" customHeight="1" x14ac:dyDescent="0.2">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197"/>
    </row>
    <row r="53" spans="1:131" s="198" customFormat="1" ht="26.25" customHeight="1" x14ac:dyDescent="0.2">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197"/>
    </row>
    <row r="54" spans="1:131" s="198" customFormat="1" ht="26.25" customHeight="1" x14ac:dyDescent="0.2">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197"/>
    </row>
    <row r="55" spans="1:131" s="198" customFormat="1" ht="26.25" customHeight="1" x14ac:dyDescent="0.2">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197"/>
    </row>
    <row r="56" spans="1:131" s="198" customFormat="1" ht="26.25" customHeight="1" x14ac:dyDescent="0.2">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197"/>
    </row>
    <row r="57" spans="1:131" s="198" customFormat="1" ht="26.25" customHeight="1" x14ac:dyDescent="0.2">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197"/>
    </row>
    <row r="58" spans="1:131" s="198" customFormat="1" ht="26.25" customHeight="1" x14ac:dyDescent="0.2">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197"/>
    </row>
    <row r="59" spans="1:131" s="198" customFormat="1" ht="26.25" customHeight="1" x14ac:dyDescent="0.2">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197"/>
    </row>
    <row r="60" spans="1:131" s="198" customFormat="1" ht="26.25" customHeight="1" x14ac:dyDescent="0.2">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197"/>
    </row>
    <row r="61" spans="1:131" s="198" customFormat="1" ht="26.25" customHeight="1" thickBot="1" x14ac:dyDescent="0.25">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197"/>
    </row>
    <row r="62" spans="1:131" s="198" customFormat="1" ht="26.25" customHeight="1" x14ac:dyDescent="0.2">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391</v>
      </c>
      <c r="BK62" s="1025"/>
      <c r="BL62" s="1025"/>
      <c r="BM62" s="1025"/>
      <c r="BN62" s="1026"/>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197"/>
    </row>
    <row r="63" spans="1:131" s="198" customFormat="1" ht="26.25" customHeight="1" thickBot="1" x14ac:dyDescent="0.25">
      <c r="A63" s="215" t="s">
        <v>372</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781</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197"/>
    </row>
    <row r="64" spans="1:131" s="198" customFormat="1" ht="26.25" customHeight="1" x14ac:dyDescent="0.2">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197"/>
    </row>
    <row r="65" spans="1:131" s="198" customFormat="1" ht="26.25" customHeight="1" thickBot="1" x14ac:dyDescent="0.25">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197"/>
    </row>
    <row r="66" spans="1:131" s="198" customFormat="1" ht="26.25" customHeight="1" x14ac:dyDescent="0.2">
      <c r="A66" s="999" t="s">
        <v>394</v>
      </c>
      <c r="B66" s="1000"/>
      <c r="C66" s="1000"/>
      <c r="D66" s="1000"/>
      <c r="E66" s="1000"/>
      <c r="F66" s="1000"/>
      <c r="G66" s="1000"/>
      <c r="H66" s="1000"/>
      <c r="I66" s="1000"/>
      <c r="J66" s="1000"/>
      <c r="K66" s="1000"/>
      <c r="L66" s="1000"/>
      <c r="M66" s="1000"/>
      <c r="N66" s="1000"/>
      <c r="O66" s="1000"/>
      <c r="P66" s="1001"/>
      <c r="Q66" s="985" t="s">
        <v>376</v>
      </c>
      <c r="R66" s="986"/>
      <c r="S66" s="986"/>
      <c r="T66" s="986"/>
      <c r="U66" s="987"/>
      <c r="V66" s="985" t="s">
        <v>377</v>
      </c>
      <c r="W66" s="986"/>
      <c r="X66" s="986"/>
      <c r="Y66" s="986"/>
      <c r="Z66" s="987"/>
      <c r="AA66" s="985" t="s">
        <v>378</v>
      </c>
      <c r="AB66" s="986"/>
      <c r="AC66" s="986"/>
      <c r="AD66" s="986"/>
      <c r="AE66" s="987"/>
      <c r="AF66" s="1005" t="s">
        <v>379</v>
      </c>
      <c r="AG66" s="1006"/>
      <c r="AH66" s="1006"/>
      <c r="AI66" s="1006"/>
      <c r="AJ66" s="1007"/>
      <c r="AK66" s="985" t="s">
        <v>380</v>
      </c>
      <c r="AL66" s="1000"/>
      <c r="AM66" s="1000"/>
      <c r="AN66" s="1000"/>
      <c r="AO66" s="1001"/>
      <c r="AP66" s="985" t="s">
        <v>381</v>
      </c>
      <c r="AQ66" s="986"/>
      <c r="AR66" s="986"/>
      <c r="AS66" s="986"/>
      <c r="AT66" s="987"/>
      <c r="AU66" s="985" t="s">
        <v>395</v>
      </c>
      <c r="AV66" s="986"/>
      <c r="AW66" s="986"/>
      <c r="AX66" s="986"/>
      <c r="AY66" s="987"/>
      <c r="AZ66" s="985" t="s">
        <v>359</v>
      </c>
      <c r="BA66" s="986"/>
      <c r="BB66" s="986"/>
      <c r="BC66" s="986"/>
      <c r="BD66" s="991"/>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5">
      <c r="A67" s="1002"/>
      <c r="B67" s="1003"/>
      <c r="C67" s="1003"/>
      <c r="D67" s="1003"/>
      <c r="E67" s="1003"/>
      <c r="F67" s="1003"/>
      <c r="G67" s="1003"/>
      <c r="H67" s="1003"/>
      <c r="I67" s="1003"/>
      <c r="J67" s="1003"/>
      <c r="K67" s="1003"/>
      <c r="L67" s="1003"/>
      <c r="M67" s="1003"/>
      <c r="N67" s="1003"/>
      <c r="O67" s="1003"/>
      <c r="P67" s="1004"/>
      <c r="Q67" s="988"/>
      <c r="R67" s="989"/>
      <c r="S67" s="989"/>
      <c r="T67" s="989"/>
      <c r="U67" s="990"/>
      <c r="V67" s="988"/>
      <c r="W67" s="989"/>
      <c r="X67" s="989"/>
      <c r="Y67" s="989"/>
      <c r="Z67" s="990"/>
      <c r="AA67" s="988"/>
      <c r="AB67" s="989"/>
      <c r="AC67" s="989"/>
      <c r="AD67" s="989"/>
      <c r="AE67" s="990"/>
      <c r="AF67" s="1008"/>
      <c r="AG67" s="1009"/>
      <c r="AH67" s="1009"/>
      <c r="AI67" s="1009"/>
      <c r="AJ67" s="1010"/>
      <c r="AK67" s="1011"/>
      <c r="AL67" s="1003"/>
      <c r="AM67" s="1003"/>
      <c r="AN67" s="1003"/>
      <c r="AO67" s="1004"/>
      <c r="AP67" s="988"/>
      <c r="AQ67" s="989"/>
      <c r="AR67" s="989"/>
      <c r="AS67" s="989"/>
      <c r="AT67" s="990"/>
      <c r="AU67" s="988"/>
      <c r="AV67" s="989"/>
      <c r="AW67" s="989"/>
      <c r="AX67" s="989"/>
      <c r="AY67" s="990"/>
      <c r="AZ67" s="988"/>
      <c r="BA67" s="989"/>
      <c r="BB67" s="989"/>
      <c r="BC67" s="989"/>
      <c r="BD67" s="992"/>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2">
      <c r="A68" s="209">
        <v>1</v>
      </c>
      <c r="B68" s="981"/>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2">
      <c r="A69" s="212">
        <v>2</v>
      </c>
      <c r="B69" s="970"/>
      <c r="C69" s="971"/>
      <c r="D69" s="971"/>
      <c r="E69" s="971"/>
      <c r="F69" s="971"/>
      <c r="G69" s="971"/>
      <c r="H69" s="971"/>
      <c r="I69" s="971"/>
      <c r="J69" s="971"/>
      <c r="K69" s="971"/>
      <c r="L69" s="971"/>
      <c r="M69" s="971"/>
      <c r="N69" s="971"/>
      <c r="O69" s="971"/>
      <c r="P69" s="972"/>
      <c r="Q69" s="973"/>
      <c r="R69" s="967"/>
      <c r="S69" s="967"/>
      <c r="T69" s="967"/>
      <c r="U69" s="967"/>
      <c r="V69" s="967"/>
      <c r="W69" s="967"/>
      <c r="X69" s="967"/>
      <c r="Y69" s="967"/>
      <c r="Z69" s="967"/>
      <c r="AA69" s="967"/>
      <c r="AB69" s="967"/>
      <c r="AC69" s="967"/>
      <c r="AD69" s="967"/>
      <c r="AE69" s="967"/>
      <c r="AF69" s="967"/>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2">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2">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2">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2">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2">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2">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2">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2">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2">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2">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2">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2">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2">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2">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2">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2">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2">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2">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5">
      <c r="A88" s="215" t="s">
        <v>372</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2">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2">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2">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2">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2">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2">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2">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2">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2">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2">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2">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2">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2">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5">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2">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2">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2">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5">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2">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2">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289</v>
      </c>
      <c r="AG109" s="888"/>
      <c r="AH109" s="888"/>
      <c r="AI109" s="888"/>
      <c r="AJ109" s="889"/>
      <c r="AK109" s="890" t="s">
        <v>288</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289</v>
      </c>
      <c r="BW109" s="888"/>
      <c r="BX109" s="888"/>
      <c r="BY109" s="888"/>
      <c r="BZ109" s="889"/>
      <c r="CA109" s="890" t="s">
        <v>288</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289</v>
      </c>
      <c r="DM109" s="888"/>
      <c r="DN109" s="888"/>
      <c r="DO109" s="888"/>
      <c r="DP109" s="889"/>
      <c r="DQ109" s="890" t="s">
        <v>288</v>
      </c>
      <c r="DR109" s="888"/>
      <c r="DS109" s="888"/>
      <c r="DT109" s="888"/>
      <c r="DU109" s="889"/>
      <c r="DV109" s="890" t="s">
        <v>406</v>
      </c>
      <c r="DW109" s="888"/>
      <c r="DX109" s="888"/>
      <c r="DY109" s="888"/>
      <c r="DZ109" s="919"/>
    </row>
    <row r="110" spans="1:131" s="197" customFormat="1" ht="26.25" customHeight="1" x14ac:dyDescent="0.2">
      <c r="A110" s="800" t="s">
        <v>408</v>
      </c>
      <c r="B110" s="801"/>
      <c r="C110" s="801"/>
      <c r="D110" s="801"/>
      <c r="E110" s="801"/>
      <c r="F110" s="801"/>
      <c r="G110" s="801"/>
      <c r="H110" s="801"/>
      <c r="I110" s="801"/>
      <c r="J110" s="801"/>
      <c r="K110" s="801"/>
      <c r="L110" s="801"/>
      <c r="M110" s="801"/>
      <c r="N110" s="801"/>
      <c r="O110" s="801"/>
      <c r="P110" s="801"/>
      <c r="Q110" s="801"/>
      <c r="R110" s="801"/>
      <c r="S110" s="801"/>
      <c r="T110" s="801"/>
      <c r="U110" s="801"/>
      <c r="V110" s="801"/>
      <c r="W110" s="801"/>
      <c r="X110" s="801"/>
      <c r="Y110" s="801"/>
      <c r="Z110" s="802"/>
      <c r="AA110" s="872">
        <v>1016957</v>
      </c>
      <c r="AB110" s="873"/>
      <c r="AC110" s="873"/>
      <c r="AD110" s="873"/>
      <c r="AE110" s="874"/>
      <c r="AF110" s="875">
        <v>853406</v>
      </c>
      <c r="AG110" s="873"/>
      <c r="AH110" s="873"/>
      <c r="AI110" s="873"/>
      <c r="AJ110" s="874"/>
      <c r="AK110" s="875">
        <v>887728</v>
      </c>
      <c r="AL110" s="873"/>
      <c r="AM110" s="873"/>
      <c r="AN110" s="873"/>
      <c r="AO110" s="874"/>
      <c r="AP110" s="876">
        <v>16.5</v>
      </c>
      <c r="AQ110" s="877"/>
      <c r="AR110" s="877"/>
      <c r="AS110" s="877"/>
      <c r="AT110" s="878"/>
      <c r="AU110" s="920" t="s">
        <v>61</v>
      </c>
      <c r="AV110" s="921"/>
      <c r="AW110" s="921"/>
      <c r="AX110" s="921"/>
      <c r="AY110" s="922"/>
      <c r="AZ110" s="827" t="s">
        <v>409</v>
      </c>
      <c r="BA110" s="801"/>
      <c r="BB110" s="801"/>
      <c r="BC110" s="801"/>
      <c r="BD110" s="801"/>
      <c r="BE110" s="801"/>
      <c r="BF110" s="801"/>
      <c r="BG110" s="801"/>
      <c r="BH110" s="801"/>
      <c r="BI110" s="801"/>
      <c r="BJ110" s="801"/>
      <c r="BK110" s="801"/>
      <c r="BL110" s="801"/>
      <c r="BM110" s="801"/>
      <c r="BN110" s="801"/>
      <c r="BO110" s="801"/>
      <c r="BP110" s="802"/>
      <c r="BQ110" s="810">
        <v>8635793</v>
      </c>
      <c r="BR110" s="811"/>
      <c r="BS110" s="811"/>
      <c r="BT110" s="811"/>
      <c r="BU110" s="811"/>
      <c r="BV110" s="811">
        <v>11732392</v>
      </c>
      <c r="BW110" s="811"/>
      <c r="BX110" s="811"/>
      <c r="BY110" s="811"/>
      <c r="BZ110" s="811"/>
      <c r="CA110" s="811">
        <v>11612830</v>
      </c>
      <c r="CB110" s="811"/>
      <c r="CC110" s="811"/>
      <c r="CD110" s="811"/>
      <c r="CE110" s="811"/>
      <c r="CF110" s="861">
        <v>216.3</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810" t="s">
        <v>113</v>
      </c>
      <c r="DH110" s="811"/>
      <c r="DI110" s="811"/>
      <c r="DJ110" s="811"/>
      <c r="DK110" s="811"/>
      <c r="DL110" s="811" t="s">
        <v>113</v>
      </c>
      <c r="DM110" s="811"/>
      <c r="DN110" s="811"/>
      <c r="DO110" s="811"/>
      <c r="DP110" s="811"/>
      <c r="DQ110" s="811" t="s">
        <v>113</v>
      </c>
      <c r="DR110" s="811"/>
      <c r="DS110" s="811"/>
      <c r="DT110" s="811"/>
      <c r="DU110" s="811"/>
      <c r="DV110" s="812" t="s">
        <v>113</v>
      </c>
      <c r="DW110" s="812"/>
      <c r="DX110" s="812"/>
      <c r="DY110" s="812"/>
      <c r="DZ110" s="813"/>
    </row>
    <row r="111" spans="1:131" s="197" customFormat="1" ht="26.25" customHeight="1" x14ac:dyDescent="0.2">
      <c r="A111" s="755" t="s">
        <v>412</v>
      </c>
      <c r="B111" s="756"/>
      <c r="C111" s="756"/>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915"/>
      <c r="AA111" s="902" t="s">
        <v>113</v>
      </c>
      <c r="AB111" s="903"/>
      <c r="AC111" s="903"/>
      <c r="AD111" s="903"/>
      <c r="AE111" s="904"/>
      <c r="AF111" s="905" t="s">
        <v>113</v>
      </c>
      <c r="AG111" s="903"/>
      <c r="AH111" s="903"/>
      <c r="AI111" s="903"/>
      <c r="AJ111" s="904"/>
      <c r="AK111" s="905" t="s">
        <v>113</v>
      </c>
      <c r="AL111" s="903"/>
      <c r="AM111" s="903"/>
      <c r="AN111" s="903"/>
      <c r="AO111" s="904"/>
      <c r="AP111" s="906" t="s">
        <v>113</v>
      </c>
      <c r="AQ111" s="907"/>
      <c r="AR111" s="907"/>
      <c r="AS111" s="907"/>
      <c r="AT111" s="908"/>
      <c r="AU111" s="923"/>
      <c r="AV111" s="924"/>
      <c r="AW111" s="924"/>
      <c r="AX111" s="924"/>
      <c r="AY111" s="925"/>
      <c r="AZ111" s="808" t="s">
        <v>413</v>
      </c>
      <c r="BA111" s="748"/>
      <c r="BB111" s="748"/>
      <c r="BC111" s="748"/>
      <c r="BD111" s="748"/>
      <c r="BE111" s="748"/>
      <c r="BF111" s="748"/>
      <c r="BG111" s="748"/>
      <c r="BH111" s="748"/>
      <c r="BI111" s="748"/>
      <c r="BJ111" s="748"/>
      <c r="BK111" s="748"/>
      <c r="BL111" s="748"/>
      <c r="BM111" s="748"/>
      <c r="BN111" s="748"/>
      <c r="BO111" s="748"/>
      <c r="BP111" s="749"/>
      <c r="BQ111" s="809">
        <v>166872</v>
      </c>
      <c r="BR111" s="791"/>
      <c r="BS111" s="791"/>
      <c r="BT111" s="791"/>
      <c r="BU111" s="791"/>
      <c r="BV111" s="791">
        <v>152966</v>
      </c>
      <c r="BW111" s="791"/>
      <c r="BX111" s="791"/>
      <c r="BY111" s="791"/>
      <c r="BZ111" s="791"/>
      <c r="CA111" s="791">
        <v>139060</v>
      </c>
      <c r="CB111" s="791"/>
      <c r="CC111" s="791"/>
      <c r="CD111" s="791"/>
      <c r="CE111" s="791"/>
      <c r="CF111" s="848">
        <v>2.6</v>
      </c>
      <c r="CG111" s="849"/>
      <c r="CH111" s="849"/>
      <c r="CI111" s="849"/>
      <c r="CJ111" s="849"/>
      <c r="CK111" s="917"/>
      <c r="CL111" s="866"/>
      <c r="CM111" s="814" t="s">
        <v>414</v>
      </c>
      <c r="CN111" s="815"/>
      <c r="CO111" s="815"/>
      <c r="CP111" s="815"/>
      <c r="CQ111" s="815"/>
      <c r="CR111" s="815"/>
      <c r="CS111" s="815"/>
      <c r="CT111" s="815"/>
      <c r="CU111" s="815"/>
      <c r="CV111" s="815"/>
      <c r="CW111" s="815"/>
      <c r="CX111" s="815"/>
      <c r="CY111" s="815"/>
      <c r="CZ111" s="815"/>
      <c r="DA111" s="815"/>
      <c r="DB111" s="815"/>
      <c r="DC111" s="815"/>
      <c r="DD111" s="815"/>
      <c r="DE111" s="815"/>
      <c r="DF111" s="816"/>
      <c r="DG111" s="809" t="s">
        <v>113</v>
      </c>
      <c r="DH111" s="791"/>
      <c r="DI111" s="791"/>
      <c r="DJ111" s="791"/>
      <c r="DK111" s="791"/>
      <c r="DL111" s="791" t="s">
        <v>113</v>
      </c>
      <c r="DM111" s="791"/>
      <c r="DN111" s="791"/>
      <c r="DO111" s="791"/>
      <c r="DP111" s="791"/>
      <c r="DQ111" s="791" t="s">
        <v>113</v>
      </c>
      <c r="DR111" s="791"/>
      <c r="DS111" s="791"/>
      <c r="DT111" s="791"/>
      <c r="DU111" s="791"/>
      <c r="DV111" s="792" t="s">
        <v>113</v>
      </c>
      <c r="DW111" s="792"/>
      <c r="DX111" s="792"/>
      <c r="DY111" s="792"/>
      <c r="DZ111" s="793"/>
    </row>
    <row r="112" spans="1:131" s="197" customFormat="1" ht="26.25" customHeight="1" x14ac:dyDescent="0.2">
      <c r="A112" s="909" t="s">
        <v>415</v>
      </c>
      <c r="B112" s="910"/>
      <c r="C112" s="748" t="s">
        <v>416</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60" t="s">
        <v>113</v>
      </c>
      <c r="AB112" s="761"/>
      <c r="AC112" s="761"/>
      <c r="AD112" s="761"/>
      <c r="AE112" s="762"/>
      <c r="AF112" s="763" t="s">
        <v>113</v>
      </c>
      <c r="AG112" s="761"/>
      <c r="AH112" s="761"/>
      <c r="AI112" s="761"/>
      <c r="AJ112" s="762"/>
      <c r="AK112" s="763" t="s">
        <v>113</v>
      </c>
      <c r="AL112" s="761"/>
      <c r="AM112" s="761"/>
      <c r="AN112" s="761"/>
      <c r="AO112" s="762"/>
      <c r="AP112" s="797" t="s">
        <v>113</v>
      </c>
      <c r="AQ112" s="798"/>
      <c r="AR112" s="798"/>
      <c r="AS112" s="798"/>
      <c r="AT112" s="799"/>
      <c r="AU112" s="923"/>
      <c r="AV112" s="924"/>
      <c r="AW112" s="924"/>
      <c r="AX112" s="924"/>
      <c r="AY112" s="925"/>
      <c r="AZ112" s="808" t="s">
        <v>417</v>
      </c>
      <c r="BA112" s="748"/>
      <c r="BB112" s="748"/>
      <c r="BC112" s="748"/>
      <c r="BD112" s="748"/>
      <c r="BE112" s="748"/>
      <c r="BF112" s="748"/>
      <c r="BG112" s="748"/>
      <c r="BH112" s="748"/>
      <c r="BI112" s="748"/>
      <c r="BJ112" s="748"/>
      <c r="BK112" s="748"/>
      <c r="BL112" s="748"/>
      <c r="BM112" s="748"/>
      <c r="BN112" s="748"/>
      <c r="BO112" s="748"/>
      <c r="BP112" s="749"/>
      <c r="BQ112" s="809">
        <v>6110211</v>
      </c>
      <c r="BR112" s="791"/>
      <c r="BS112" s="791"/>
      <c r="BT112" s="791"/>
      <c r="BU112" s="791"/>
      <c r="BV112" s="791">
        <v>5667133</v>
      </c>
      <c r="BW112" s="791"/>
      <c r="BX112" s="791"/>
      <c r="BY112" s="791"/>
      <c r="BZ112" s="791"/>
      <c r="CA112" s="791">
        <v>5468309</v>
      </c>
      <c r="CB112" s="791"/>
      <c r="CC112" s="791"/>
      <c r="CD112" s="791"/>
      <c r="CE112" s="791"/>
      <c r="CF112" s="848">
        <v>101.9</v>
      </c>
      <c r="CG112" s="849"/>
      <c r="CH112" s="849"/>
      <c r="CI112" s="849"/>
      <c r="CJ112" s="849"/>
      <c r="CK112" s="917"/>
      <c r="CL112" s="866"/>
      <c r="CM112" s="814" t="s">
        <v>418</v>
      </c>
      <c r="CN112" s="815"/>
      <c r="CO112" s="815"/>
      <c r="CP112" s="815"/>
      <c r="CQ112" s="815"/>
      <c r="CR112" s="815"/>
      <c r="CS112" s="815"/>
      <c r="CT112" s="815"/>
      <c r="CU112" s="815"/>
      <c r="CV112" s="815"/>
      <c r="CW112" s="815"/>
      <c r="CX112" s="815"/>
      <c r="CY112" s="815"/>
      <c r="CZ112" s="815"/>
      <c r="DA112" s="815"/>
      <c r="DB112" s="815"/>
      <c r="DC112" s="815"/>
      <c r="DD112" s="815"/>
      <c r="DE112" s="815"/>
      <c r="DF112" s="816"/>
      <c r="DG112" s="809">
        <v>166872</v>
      </c>
      <c r="DH112" s="791"/>
      <c r="DI112" s="791"/>
      <c r="DJ112" s="791"/>
      <c r="DK112" s="791"/>
      <c r="DL112" s="791">
        <v>152966</v>
      </c>
      <c r="DM112" s="791"/>
      <c r="DN112" s="791"/>
      <c r="DO112" s="791"/>
      <c r="DP112" s="791"/>
      <c r="DQ112" s="791">
        <v>139060</v>
      </c>
      <c r="DR112" s="791"/>
      <c r="DS112" s="791"/>
      <c r="DT112" s="791"/>
      <c r="DU112" s="791"/>
      <c r="DV112" s="792">
        <v>2.6</v>
      </c>
      <c r="DW112" s="792"/>
      <c r="DX112" s="792"/>
      <c r="DY112" s="792"/>
      <c r="DZ112" s="793"/>
    </row>
    <row r="113" spans="1:130" s="197" customFormat="1" ht="26.25" customHeight="1" x14ac:dyDescent="0.2">
      <c r="A113" s="911"/>
      <c r="B113" s="912"/>
      <c r="C113" s="748" t="s">
        <v>419</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02">
        <v>453123</v>
      </c>
      <c r="AB113" s="903"/>
      <c r="AC113" s="903"/>
      <c r="AD113" s="903"/>
      <c r="AE113" s="904"/>
      <c r="AF113" s="905">
        <v>475565</v>
      </c>
      <c r="AG113" s="903"/>
      <c r="AH113" s="903"/>
      <c r="AI113" s="903"/>
      <c r="AJ113" s="904"/>
      <c r="AK113" s="905">
        <v>469848</v>
      </c>
      <c r="AL113" s="903"/>
      <c r="AM113" s="903"/>
      <c r="AN113" s="903"/>
      <c r="AO113" s="904"/>
      <c r="AP113" s="906">
        <v>8.8000000000000007</v>
      </c>
      <c r="AQ113" s="907"/>
      <c r="AR113" s="907"/>
      <c r="AS113" s="907"/>
      <c r="AT113" s="908"/>
      <c r="AU113" s="923"/>
      <c r="AV113" s="924"/>
      <c r="AW113" s="924"/>
      <c r="AX113" s="924"/>
      <c r="AY113" s="925"/>
      <c r="AZ113" s="808" t="s">
        <v>420</v>
      </c>
      <c r="BA113" s="748"/>
      <c r="BB113" s="748"/>
      <c r="BC113" s="748"/>
      <c r="BD113" s="748"/>
      <c r="BE113" s="748"/>
      <c r="BF113" s="748"/>
      <c r="BG113" s="748"/>
      <c r="BH113" s="748"/>
      <c r="BI113" s="748"/>
      <c r="BJ113" s="748"/>
      <c r="BK113" s="748"/>
      <c r="BL113" s="748"/>
      <c r="BM113" s="748"/>
      <c r="BN113" s="748"/>
      <c r="BO113" s="748"/>
      <c r="BP113" s="749"/>
      <c r="BQ113" s="809">
        <v>2517150</v>
      </c>
      <c r="BR113" s="791"/>
      <c r="BS113" s="791"/>
      <c r="BT113" s="791"/>
      <c r="BU113" s="791"/>
      <c r="BV113" s="791">
        <v>2357919</v>
      </c>
      <c r="BW113" s="791"/>
      <c r="BX113" s="791"/>
      <c r="BY113" s="791"/>
      <c r="BZ113" s="791"/>
      <c r="CA113" s="791">
        <v>2296095</v>
      </c>
      <c r="CB113" s="791"/>
      <c r="CC113" s="791"/>
      <c r="CD113" s="791"/>
      <c r="CE113" s="791"/>
      <c r="CF113" s="848">
        <v>42.8</v>
      </c>
      <c r="CG113" s="849"/>
      <c r="CH113" s="849"/>
      <c r="CI113" s="849"/>
      <c r="CJ113" s="849"/>
      <c r="CK113" s="917"/>
      <c r="CL113" s="866"/>
      <c r="CM113" s="814" t="s">
        <v>421</v>
      </c>
      <c r="CN113" s="815"/>
      <c r="CO113" s="815"/>
      <c r="CP113" s="815"/>
      <c r="CQ113" s="815"/>
      <c r="CR113" s="815"/>
      <c r="CS113" s="815"/>
      <c r="CT113" s="815"/>
      <c r="CU113" s="815"/>
      <c r="CV113" s="815"/>
      <c r="CW113" s="815"/>
      <c r="CX113" s="815"/>
      <c r="CY113" s="815"/>
      <c r="CZ113" s="815"/>
      <c r="DA113" s="815"/>
      <c r="DB113" s="815"/>
      <c r="DC113" s="815"/>
      <c r="DD113" s="815"/>
      <c r="DE113" s="815"/>
      <c r="DF113" s="816"/>
      <c r="DG113" s="760" t="s">
        <v>113</v>
      </c>
      <c r="DH113" s="761"/>
      <c r="DI113" s="761"/>
      <c r="DJ113" s="761"/>
      <c r="DK113" s="762"/>
      <c r="DL113" s="763" t="s">
        <v>113</v>
      </c>
      <c r="DM113" s="761"/>
      <c r="DN113" s="761"/>
      <c r="DO113" s="761"/>
      <c r="DP113" s="762"/>
      <c r="DQ113" s="763" t="s">
        <v>113</v>
      </c>
      <c r="DR113" s="761"/>
      <c r="DS113" s="761"/>
      <c r="DT113" s="761"/>
      <c r="DU113" s="762"/>
      <c r="DV113" s="797" t="s">
        <v>113</v>
      </c>
      <c r="DW113" s="798"/>
      <c r="DX113" s="798"/>
      <c r="DY113" s="798"/>
      <c r="DZ113" s="799"/>
    </row>
    <row r="114" spans="1:130" s="197" customFormat="1" ht="26.25" customHeight="1" x14ac:dyDescent="0.2">
      <c r="A114" s="911"/>
      <c r="B114" s="912"/>
      <c r="C114" s="748" t="s">
        <v>422</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60">
        <v>326474</v>
      </c>
      <c r="AB114" s="761"/>
      <c r="AC114" s="761"/>
      <c r="AD114" s="761"/>
      <c r="AE114" s="762"/>
      <c r="AF114" s="763">
        <v>264977</v>
      </c>
      <c r="AG114" s="761"/>
      <c r="AH114" s="761"/>
      <c r="AI114" s="761"/>
      <c r="AJ114" s="762"/>
      <c r="AK114" s="763">
        <v>224227</v>
      </c>
      <c r="AL114" s="761"/>
      <c r="AM114" s="761"/>
      <c r="AN114" s="761"/>
      <c r="AO114" s="762"/>
      <c r="AP114" s="797">
        <v>4.2</v>
      </c>
      <c r="AQ114" s="798"/>
      <c r="AR114" s="798"/>
      <c r="AS114" s="798"/>
      <c r="AT114" s="799"/>
      <c r="AU114" s="923"/>
      <c r="AV114" s="924"/>
      <c r="AW114" s="924"/>
      <c r="AX114" s="924"/>
      <c r="AY114" s="925"/>
      <c r="AZ114" s="808" t="s">
        <v>423</v>
      </c>
      <c r="BA114" s="748"/>
      <c r="BB114" s="748"/>
      <c r="BC114" s="748"/>
      <c r="BD114" s="748"/>
      <c r="BE114" s="748"/>
      <c r="BF114" s="748"/>
      <c r="BG114" s="748"/>
      <c r="BH114" s="748"/>
      <c r="BI114" s="748"/>
      <c r="BJ114" s="748"/>
      <c r="BK114" s="748"/>
      <c r="BL114" s="748"/>
      <c r="BM114" s="748"/>
      <c r="BN114" s="748"/>
      <c r="BO114" s="748"/>
      <c r="BP114" s="749"/>
      <c r="BQ114" s="809">
        <v>1305837</v>
      </c>
      <c r="BR114" s="791"/>
      <c r="BS114" s="791"/>
      <c r="BT114" s="791"/>
      <c r="BU114" s="791"/>
      <c r="BV114" s="791">
        <v>1272287</v>
      </c>
      <c r="BW114" s="791"/>
      <c r="BX114" s="791"/>
      <c r="BY114" s="791"/>
      <c r="BZ114" s="791"/>
      <c r="CA114" s="791">
        <v>1231257</v>
      </c>
      <c r="CB114" s="791"/>
      <c r="CC114" s="791"/>
      <c r="CD114" s="791"/>
      <c r="CE114" s="791"/>
      <c r="CF114" s="848">
        <v>22.9</v>
      </c>
      <c r="CG114" s="849"/>
      <c r="CH114" s="849"/>
      <c r="CI114" s="849"/>
      <c r="CJ114" s="849"/>
      <c r="CK114" s="917"/>
      <c r="CL114" s="866"/>
      <c r="CM114" s="814" t="s">
        <v>424</v>
      </c>
      <c r="CN114" s="815"/>
      <c r="CO114" s="815"/>
      <c r="CP114" s="815"/>
      <c r="CQ114" s="815"/>
      <c r="CR114" s="815"/>
      <c r="CS114" s="815"/>
      <c r="CT114" s="815"/>
      <c r="CU114" s="815"/>
      <c r="CV114" s="815"/>
      <c r="CW114" s="815"/>
      <c r="CX114" s="815"/>
      <c r="CY114" s="815"/>
      <c r="CZ114" s="815"/>
      <c r="DA114" s="815"/>
      <c r="DB114" s="815"/>
      <c r="DC114" s="815"/>
      <c r="DD114" s="815"/>
      <c r="DE114" s="815"/>
      <c r="DF114" s="816"/>
      <c r="DG114" s="760" t="s">
        <v>113</v>
      </c>
      <c r="DH114" s="761"/>
      <c r="DI114" s="761"/>
      <c r="DJ114" s="761"/>
      <c r="DK114" s="762"/>
      <c r="DL114" s="763" t="s">
        <v>113</v>
      </c>
      <c r="DM114" s="761"/>
      <c r="DN114" s="761"/>
      <c r="DO114" s="761"/>
      <c r="DP114" s="762"/>
      <c r="DQ114" s="763" t="s">
        <v>113</v>
      </c>
      <c r="DR114" s="761"/>
      <c r="DS114" s="761"/>
      <c r="DT114" s="761"/>
      <c r="DU114" s="762"/>
      <c r="DV114" s="797" t="s">
        <v>113</v>
      </c>
      <c r="DW114" s="798"/>
      <c r="DX114" s="798"/>
      <c r="DY114" s="798"/>
      <c r="DZ114" s="799"/>
    </row>
    <row r="115" spans="1:130" s="197" customFormat="1" ht="26.25" customHeight="1" x14ac:dyDescent="0.2">
      <c r="A115" s="911"/>
      <c r="B115" s="912"/>
      <c r="C115" s="748" t="s">
        <v>425</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02">
        <v>13906</v>
      </c>
      <c r="AB115" s="903"/>
      <c r="AC115" s="903"/>
      <c r="AD115" s="903"/>
      <c r="AE115" s="904"/>
      <c r="AF115" s="905">
        <v>13906</v>
      </c>
      <c r="AG115" s="903"/>
      <c r="AH115" s="903"/>
      <c r="AI115" s="903"/>
      <c r="AJ115" s="904"/>
      <c r="AK115" s="905">
        <v>13906</v>
      </c>
      <c r="AL115" s="903"/>
      <c r="AM115" s="903"/>
      <c r="AN115" s="903"/>
      <c r="AO115" s="904"/>
      <c r="AP115" s="906">
        <v>0.3</v>
      </c>
      <c r="AQ115" s="907"/>
      <c r="AR115" s="907"/>
      <c r="AS115" s="907"/>
      <c r="AT115" s="908"/>
      <c r="AU115" s="923"/>
      <c r="AV115" s="924"/>
      <c r="AW115" s="924"/>
      <c r="AX115" s="924"/>
      <c r="AY115" s="925"/>
      <c r="AZ115" s="808" t="s">
        <v>426</v>
      </c>
      <c r="BA115" s="748"/>
      <c r="BB115" s="748"/>
      <c r="BC115" s="748"/>
      <c r="BD115" s="748"/>
      <c r="BE115" s="748"/>
      <c r="BF115" s="748"/>
      <c r="BG115" s="748"/>
      <c r="BH115" s="748"/>
      <c r="BI115" s="748"/>
      <c r="BJ115" s="748"/>
      <c r="BK115" s="748"/>
      <c r="BL115" s="748"/>
      <c r="BM115" s="748"/>
      <c r="BN115" s="748"/>
      <c r="BO115" s="748"/>
      <c r="BP115" s="749"/>
      <c r="BQ115" s="809" t="s">
        <v>113</v>
      </c>
      <c r="BR115" s="791"/>
      <c r="BS115" s="791"/>
      <c r="BT115" s="791"/>
      <c r="BU115" s="791"/>
      <c r="BV115" s="791" t="s">
        <v>113</v>
      </c>
      <c r="BW115" s="791"/>
      <c r="BX115" s="791"/>
      <c r="BY115" s="791"/>
      <c r="BZ115" s="791"/>
      <c r="CA115" s="791" t="s">
        <v>113</v>
      </c>
      <c r="CB115" s="791"/>
      <c r="CC115" s="791"/>
      <c r="CD115" s="791"/>
      <c r="CE115" s="791"/>
      <c r="CF115" s="848" t="s">
        <v>113</v>
      </c>
      <c r="CG115" s="849"/>
      <c r="CH115" s="849"/>
      <c r="CI115" s="849"/>
      <c r="CJ115" s="849"/>
      <c r="CK115" s="917"/>
      <c r="CL115" s="866"/>
      <c r="CM115" s="808" t="s">
        <v>427</v>
      </c>
      <c r="CN115" s="901"/>
      <c r="CO115" s="901"/>
      <c r="CP115" s="901"/>
      <c r="CQ115" s="901"/>
      <c r="CR115" s="901"/>
      <c r="CS115" s="901"/>
      <c r="CT115" s="901"/>
      <c r="CU115" s="901"/>
      <c r="CV115" s="901"/>
      <c r="CW115" s="901"/>
      <c r="CX115" s="901"/>
      <c r="CY115" s="901"/>
      <c r="CZ115" s="901"/>
      <c r="DA115" s="901"/>
      <c r="DB115" s="901"/>
      <c r="DC115" s="901"/>
      <c r="DD115" s="901"/>
      <c r="DE115" s="901"/>
      <c r="DF115" s="749"/>
      <c r="DG115" s="760" t="s">
        <v>113</v>
      </c>
      <c r="DH115" s="761"/>
      <c r="DI115" s="761"/>
      <c r="DJ115" s="761"/>
      <c r="DK115" s="762"/>
      <c r="DL115" s="763" t="s">
        <v>113</v>
      </c>
      <c r="DM115" s="761"/>
      <c r="DN115" s="761"/>
      <c r="DO115" s="761"/>
      <c r="DP115" s="762"/>
      <c r="DQ115" s="763" t="s">
        <v>113</v>
      </c>
      <c r="DR115" s="761"/>
      <c r="DS115" s="761"/>
      <c r="DT115" s="761"/>
      <c r="DU115" s="762"/>
      <c r="DV115" s="797" t="s">
        <v>113</v>
      </c>
      <c r="DW115" s="798"/>
      <c r="DX115" s="798"/>
      <c r="DY115" s="798"/>
      <c r="DZ115" s="799"/>
    </row>
    <row r="116" spans="1:130" s="197" customFormat="1" ht="26.25" customHeight="1" x14ac:dyDescent="0.2">
      <c r="A116" s="913"/>
      <c r="B116" s="914"/>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60" t="s">
        <v>113</v>
      </c>
      <c r="AB116" s="761"/>
      <c r="AC116" s="761"/>
      <c r="AD116" s="761"/>
      <c r="AE116" s="762"/>
      <c r="AF116" s="763">
        <v>349</v>
      </c>
      <c r="AG116" s="761"/>
      <c r="AH116" s="761"/>
      <c r="AI116" s="761"/>
      <c r="AJ116" s="762"/>
      <c r="AK116" s="763" t="s">
        <v>113</v>
      </c>
      <c r="AL116" s="761"/>
      <c r="AM116" s="761"/>
      <c r="AN116" s="761"/>
      <c r="AO116" s="762"/>
      <c r="AP116" s="797" t="s">
        <v>113</v>
      </c>
      <c r="AQ116" s="798"/>
      <c r="AR116" s="798"/>
      <c r="AS116" s="798"/>
      <c r="AT116" s="799"/>
      <c r="AU116" s="923"/>
      <c r="AV116" s="924"/>
      <c r="AW116" s="924"/>
      <c r="AX116" s="924"/>
      <c r="AY116" s="925"/>
      <c r="AZ116" s="808" t="s">
        <v>429</v>
      </c>
      <c r="BA116" s="748"/>
      <c r="BB116" s="748"/>
      <c r="BC116" s="748"/>
      <c r="BD116" s="748"/>
      <c r="BE116" s="748"/>
      <c r="BF116" s="748"/>
      <c r="BG116" s="748"/>
      <c r="BH116" s="748"/>
      <c r="BI116" s="748"/>
      <c r="BJ116" s="748"/>
      <c r="BK116" s="748"/>
      <c r="BL116" s="748"/>
      <c r="BM116" s="748"/>
      <c r="BN116" s="748"/>
      <c r="BO116" s="748"/>
      <c r="BP116" s="749"/>
      <c r="BQ116" s="809" t="s">
        <v>113</v>
      </c>
      <c r="BR116" s="791"/>
      <c r="BS116" s="791"/>
      <c r="BT116" s="791"/>
      <c r="BU116" s="791"/>
      <c r="BV116" s="791" t="s">
        <v>113</v>
      </c>
      <c r="BW116" s="791"/>
      <c r="BX116" s="791"/>
      <c r="BY116" s="791"/>
      <c r="BZ116" s="791"/>
      <c r="CA116" s="791" t="s">
        <v>113</v>
      </c>
      <c r="CB116" s="791"/>
      <c r="CC116" s="791"/>
      <c r="CD116" s="791"/>
      <c r="CE116" s="791"/>
      <c r="CF116" s="848" t="s">
        <v>113</v>
      </c>
      <c r="CG116" s="849"/>
      <c r="CH116" s="849"/>
      <c r="CI116" s="849"/>
      <c r="CJ116" s="849"/>
      <c r="CK116" s="917"/>
      <c r="CL116" s="866"/>
      <c r="CM116" s="814" t="s">
        <v>430</v>
      </c>
      <c r="CN116" s="815"/>
      <c r="CO116" s="815"/>
      <c r="CP116" s="815"/>
      <c r="CQ116" s="815"/>
      <c r="CR116" s="815"/>
      <c r="CS116" s="815"/>
      <c r="CT116" s="815"/>
      <c r="CU116" s="815"/>
      <c r="CV116" s="815"/>
      <c r="CW116" s="815"/>
      <c r="CX116" s="815"/>
      <c r="CY116" s="815"/>
      <c r="CZ116" s="815"/>
      <c r="DA116" s="815"/>
      <c r="DB116" s="815"/>
      <c r="DC116" s="815"/>
      <c r="DD116" s="815"/>
      <c r="DE116" s="815"/>
      <c r="DF116" s="816"/>
      <c r="DG116" s="760" t="s">
        <v>113</v>
      </c>
      <c r="DH116" s="761"/>
      <c r="DI116" s="761"/>
      <c r="DJ116" s="761"/>
      <c r="DK116" s="762"/>
      <c r="DL116" s="763" t="s">
        <v>113</v>
      </c>
      <c r="DM116" s="761"/>
      <c r="DN116" s="761"/>
      <c r="DO116" s="761"/>
      <c r="DP116" s="762"/>
      <c r="DQ116" s="763" t="s">
        <v>113</v>
      </c>
      <c r="DR116" s="761"/>
      <c r="DS116" s="761"/>
      <c r="DT116" s="761"/>
      <c r="DU116" s="762"/>
      <c r="DV116" s="797" t="s">
        <v>113</v>
      </c>
      <c r="DW116" s="798"/>
      <c r="DX116" s="798"/>
      <c r="DY116" s="798"/>
      <c r="DZ116" s="799"/>
    </row>
    <row r="117" spans="1:130" s="197" customFormat="1" ht="26.25" customHeight="1" x14ac:dyDescent="0.2">
      <c r="A117" s="887" t="s">
        <v>173</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1810460</v>
      </c>
      <c r="AB117" s="895"/>
      <c r="AC117" s="895"/>
      <c r="AD117" s="895"/>
      <c r="AE117" s="896"/>
      <c r="AF117" s="897">
        <v>1608203</v>
      </c>
      <c r="AG117" s="895"/>
      <c r="AH117" s="895"/>
      <c r="AI117" s="895"/>
      <c r="AJ117" s="896"/>
      <c r="AK117" s="897">
        <v>1595709</v>
      </c>
      <c r="AL117" s="895"/>
      <c r="AM117" s="895"/>
      <c r="AN117" s="895"/>
      <c r="AO117" s="896"/>
      <c r="AP117" s="898"/>
      <c r="AQ117" s="899"/>
      <c r="AR117" s="899"/>
      <c r="AS117" s="899"/>
      <c r="AT117" s="900"/>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14" t="s">
        <v>433</v>
      </c>
      <c r="CN117" s="815"/>
      <c r="CO117" s="815"/>
      <c r="CP117" s="815"/>
      <c r="CQ117" s="815"/>
      <c r="CR117" s="815"/>
      <c r="CS117" s="815"/>
      <c r="CT117" s="815"/>
      <c r="CU117" s="815"/>
      <c r="CV117" s="815"/>
      <c r="CW117" s="815"/>
      <c r="CX117" s="815"/>
      <c r="CY117" s="815"/>
      <c r="CZ117" s="815"/>
      <c r="DA117" s="815"/>
      <c r="DB117" s="815"/>
      <c r="DC117" s="815"/>
      <c r="DD117" s="815"/>
      <c r="DE117" s="815"/>
      <c r="DF117" s="816"/>
      <c r="DG117" s="760" t="s">
        <v>113</v>
      </c>
      <c r="DH117" s="761"/>
      <c r="DI117" s="761"/>
      <c r="DJ117" s="761"/>
      <c r="DK117" s="762"/>
      <c r="DL117" s="763" t="s">
        <v>113</v>
      </c>
      <c r="DM117" s="761"/>
      <c r="DN117" s="761"/>
      <c r="DO117" s="761"/>
      <c r="DP117" s="762"/>
      <c r="DQ117" s="763" t="s">
        <v>113</v>
      </c>
      <c r="DR117" s="761"/>
      <c r="DS117" s="761"/>
      <c r="DT117" s="761"/>
      <c r="DU117" s="762"/>
      <c r="DV117" s="797" t="s">
        <v>113</v>
      </c>
      <c r="DW117" s="798"/>
      <c r="DX117" s="798"/>
      <c r="DY117" s="798"/>
      <c r="DZ117" s="799"/>
    </row>
    <row r="118" spans="1:130" s="197" customFormat="1" ht="26.25" customHeight="1" x14ac:dyDescent="0.2">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289</v>
      </c>
      <c r="AG118" s="888"/>
      <c r="AH118" s="888"/>
      <c r="AI118" s="888"/>
      <c r="AJ118" s="889"/>
      <c r="AK118" s="890" t="s">
        <v>288</v>
      </c>
      <c r="AL118" s="888"/>
      <c r="AM118" s="888"/>
      <c r="AN118" s="888"/>
      <c r="AO118" s="889"/>
      <c r="AP118" s="891" t="s">
        <v>406</v>
      </c>
      <c r="AQ118" s="892"/>
      <c r="AR118" s="892"/>
      <c r="AS118" s="892"/>
      <c r="AT118" s="893"/>
      <c r="AU118" s="926"/>
      <c r="AV118" s="927"/>
      <c r="AW118" s="927"/>
      <c r="AX118" s="927"/>
      <c r="AY118" s="927"/>
      <c r="AZ118" s="228" t="s">
        <v>173</v>
      </c>
      <c r="BA118" s="228"/>
      <c r="BB118" s="228"/>
      <c r="BC118" s="228"/>
      <c r="BD118" s="228"/>
      <c r="BE118" s="228"/>
      <c r="BF118" s="228"/>
      <c r="BG118" s="228"/>
      <c r="BH118" s="228"/>
      <c r="BI118" s="228"/>
      <c r="BJ118" s="228"/>
      <c r="BK118" s="228"/>
      <c r="BL118" s="228"/>
      <c r="BM118" s="228"/>
      <c r="BN118" s="228"/>
      <c r="BO118" s="837" t="s">
        <v>434</v>
      </c>
      <c r="BP118" s="838"/>
      <c r="BQ118" s="857">
        <v>18735863</v>
      </c>
      <c r="BR118" s="858"/>
      <c r="BS118" s="858"/>
      <c r="BT118" s="858"/>
      <c r="BU118" s="858"/>
      <c r="BV118" s="858">
        <v>21182697</v>
      </c>
      <c r="BW118" s="858"/>
      <c r="BX118" s="858"/>
      <c r="BY118" s="858"/>
      <c r="BZ118" s="858"/>
      <c r="CA118" s="858">
        <v>20747551</v>
      </c>
      <c r="CB118" s="858"/>
      <c r="CC118" s="858"/>
      <c r="CD118" s="858"/>
      <c r="CE118" s="858"/>
      <c r="CF118" s="718"/>
      <c r="CG118" s="719"/>
      <c r="CH118" s="719"/>
      <c r="CI118" s="719"/>
      <c r="CJ118" s="841"/>
      <c r="CK118" s="917"/>
      <c r="CL118" s="866"/>
      <c r="CM118" s="814" t="s">
        <v>435</v>
      </c>
      <c r="CN118" s="815"/>
      <c r="CO118" s="815"/>
      <c r="CP118" s="815"/>
      <c r="CQ118" s="815"/>
      <c r="CR118" s="815"/>
      <c r="CS118" s="815"/>
      <c r="CT118" s="815"/>
      <c r="CU118" s="815"/>
      <c r="CV118" s="815"/>
      <c r="CW118" s="815"/>
      <c r="CX118" s="815"/>
      <c r="CY118" s="815"/>
      <c r="CZ118" s="815"/>
      <c r="DA118" s="815"/>
      <c r="DB118" s="815"/>
      <c r="DC118" s="815"/>
      <c r="DD118" s="815"/>
      <c r="DE118" s="815"/>
      <c r="DF118" s="816"/>
      <c r="DG118" s="760" t="s">
        <v>113</v>
      </c>
      <c r="DH118" s="761"/>
      <c r="DI118" s="761"/>
      <c r="DJ118" s="761"/>
      <c r="DK118" s="762"/>
      <c r="DL118" s="763" t="s">
        <v>113</v>
      </c>
      <c r="DM118" s="761"/>
      <c r="DN118" s="761"/>
      <c r="DO118" s="761"/>
      <c r="DP118" s="762"/>
      <c r="DQ118" s="763" t="s">
        <v>113</v>
      </c>
      <c r="DR118" s="761"/>
      <c r="DS118" s="761"/>
      <c r="DT118" s="761"/>
      <c r="DU118" s="762"/>
      <c r="DV118" s="797" t="s">
        <v>113</v>
      </c>
      <c r="DW118" s="798"/>
      <c r="DX118" s="798"/>
      <c r="DY118" s="798"/>
      <c r="DZ118" s="799"/>
    </row>
    <row r="119" spans="1:130" s="197" customFormat="1" ht="26.25" customHeight="1" x14ac:dyDescent="0.2">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436</v>
      </c>
      <c r="AV119" s="880"/>
      <c r="AW119" s="880"/>
      <c r="AX119" s="880"/>
      <c r="AY119" s="881"/>
      <c r="AZ119" s="827" t="s">
        <v>437</v>
      </c>
      <c r="BA119" s="801"/>
      <c r="BB119" s="801"/>
      <c r="BC119" s="801"/>
      <c r="BD119" s="801"/>
      <c r="BE119" s="801"/>
      <c r="BF119" s="801"/>
      <c r="BG119" s="801"/>
      <c r="BH119" s="801"/>
      <c r="BI119" s="801"/>
      <c r="BJ119" s="801"/>
      <c r="BK119" s="801"/>
      <c r="BL119" s="801"/>
      <c r="BM119" s="801"/>
      <c r="BN119" s="801"/>
      <c r="BO119" s="801"/>
      <c r="BP119" s="802"/>
      <c r="BQ119" s="810">
        <v>1814595</v>
      </c>
      <c r="BR119" s="811"/>
      <c r="BS119" s="811"/>
      <c r="BT119" s="811"/>
      <c r="BU119" s="811"/>
      <c r="BV119" s="811">
        <v>1905361</v>
      </c>
      <c r="BW119" s="811"/>
      <c r="BX119" s="811"/>
      <c r="BY119" s="811"/>
      <c r="BZ119" s="811"/>
      <c r="CA119" s="811">
        <v>2702564</v>
      </c>
      <c r="CB119" s="811"/>
      <c r="CC119" s="811"/>
      <c r="CD119" s="811"/>
      <c r="CE119" s="811"/>
      <c r="CF119" s="861">
        <v>50.3</v>
      </c>
      <c r="CG119" s="862"/>
      <c r="CH119" s="862"/>
      <c r="CI119" s="862"/>
      <c r="CJ119" s="862"/>
      <c r="CK119" s="918"/>
      <c r="CL119" s="868"/>
      <c r="CM119" s="794" t="s">
        <v>438</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40" t="s">
        <v>113</v>
      </c>
      <c r="DH119" s="741"/>
      <c r="DI119" s="741"/>
      <c r="DJ119" s="741"/>
      <c r="DK119" s="742"/>
      <c r="DL119" s="743" t="s">
        <v>113</v>
      </c>
      <c r="DM119" s="741"/>
      <c r="DN119" s="741"/>
      <c r="DO119" s="741"/>
      <c r="DP119" s="742"/>
      <c r="DQ119" s="743" t="s">
        <v>113</v>
      </c>
      <c r="DR119" s="741"/>
      <c r="DS119" s="741"/>
      <c r="DT119" s="741"/>
      <c r="DU119" s="742"/>
      <c r="DV119" s="818" t="s">
        <v>113</v>
      </c>
      <c r="DW119" s="819"/>
      <c r="DX119" s="819"/>
      <c r="DY119" s="819"/>
      <c r="DZ119" s="820"/>
    </row>
    <row r="120" spans="1:130" s="197" customFormat="1" ht="26.25" customHeight="1" x14ac:dyDescent="0.2">
      <c r="A120" s="865"/>
      <c r="B120" s="866"/>
      <c r="C120" s="814" t="s">
        <v>414</v>
      </c>
      <c r="D120" s="815"/>
      <c r="E120" s="815"/>
      <c r="F120" s="815"/>
      <c r="G120" s="815"/>
      <c r="H120" s="815"/>
      <c r="I120" s="815"/>
      <c r="J120" s="815"/>
      <c r="K120" s="815"/>
      <c r="L120" s="815"/>
      <c r="M120" s="815"/>
      <c r="N120" s="815"/>
      <c r="O120" s="815"/>
      <c r="P120" s="815"/>
      <c r="Q120" s="815"/>
      <c r="R120" s="815"/>
      <c r="S120" s="815"/>
      <c r="T120" s="815"/>
      <c r="U120" s="815"/>
      <c r="V120" s="815"/>
      <c r="W120" s="815"/>
      <c r="X120" s="815"/>
      <c r="Y120" s="815"/>
      <c r="Z120" s="816"/>
      <c r="AA120" s="760" t="s">
        <v>113</v>
      </c>
      <c r="AB120" s="761"/>
      <c r="AC120" s="761"/>
      <c r="AD120" s="761"/>
      <c r="AE120" s="762"/>
      <c r="AF120" s="763" t="s">
        <v>113</v>
      </c>
      <c r="AG120" s="761"/>
      <c r="AH120" s="761"/>
      <c r="AI120" s="761"/>
      <c r="AJ120" s="762"/>
      <c r="AK120" s="763" t="s">
        <v>113</v>
      </c>
      <c r="AL120" s="761"/>
      <c r="AM120" s="761"/>
      <c r="AN120" s="761"/>
      <c r="AO120" s="762"/>
      <c r="AP120" s="797" t="s">
        <v>113</v>
      </c>
      <c r="AQ120" s="798"/>
      <c r="AR120" s="798"/>
      <c r="AS120" s="798"/>
      <c r="AT120" s="799"/>
      <c r="AU120" s="882"/>
      <c r="AV120" s="883"/>
      <c r="AW120" s="883"/>
      <c r="AX120" s="883"/>
      <c r="AY120" s="884"/>
      <c r="AZ120" s="808" t="s">
        <v>439</v>
      </c>
      <c r="BA120" s="748"/>
      <c r="BB120" s="748"/>
      <c r="BC120" s="748"/>
      <c r="BD120" s="748"/>
      <c r="BE120" s="748"/>
      <c r="BF120" s="748"/>
      <c r="BG120" s="748"/>
      <c r="BH120" s="748"/>
      <c r="BI120" s="748"/>
      <c r="BJ120" s="748"/>
      <c r="BK120" s="748"/>
      <c r="BL120" s="748"/>
      <c r="BM120" s="748"/>
      <c r="BN120" s="748"/>
      <c r="BO120" s="748"/>
      <c r="BP120" s="749"/>
      <c r="BQ120" s="809">
        <v>2386808</v>
      </c>
      <c r="BR120" s="791"/>
      <c r="BS120" s="791"/>
      <c r="BT120" s="791"/>
      <c r="BU120" s="791"/>
      <c r="BV120" s="791">
        <v>2082062</v>
      </c>
      <c r="BW120" s="791"/>
      <c r="BX120" s="791"/>
      <c r="BY120" s="791"/>
      <c r="BZ120" s="791"/>
      <c r="CA120" s="791">
        <v>2100481</v>
      </c>
      <c r="CB120" s="791"/>
      <c r="CC120" s="791"/>
      <c r="CD120" s="791"/>
      <c r="CE120" s="791"/>
      <c r="CF120" s="848">
        <v>39.1</v>
      </c>
      <c r="CG120" s="849"/>
      <c r="CH120" s="849"/>
      <c r="CI120" s="849"/>
      <c r="CJ120" s="849"/>
      <c r="CK120" s="850" t="s">
        <v>440</v>
      </c>
      <c r="CL120" s="821"/>
      <c r="CM120" s="821"/>
      <c r="CN120" s="821"/>
      <c r="CO120" s="822"/>
      <c r="CP120" s="854" t="s">
        <v>389</v>
      </c>
      <c r="CQ120" s="855"/>
      <c r="CR120" s="855"/>
      <c r="CS120" s="855"/>
      <c r="CT120" s="855"/>
      <c r="CU120" s="855"/>
      <c r="CV120" s="855"/>
      <c r="CW120" s="855"/>
      <c r="CX120" s="855"/>
      <c r="CY120" s="855"/>
      <c r="CZ120" s="855"/>
      <c r="DA120" s="855"/>
      <c r="DB120" s="855"/>
      <c r="DC120" s="855"/>
      <c r="DD120" s="855"/>
      <c r="DE120" s="855"/>
      <c r="DF120" s="856"/>
      <c r="DG120" s="810">
        <v>6100805</v>
      </c>
      <c r="DH120" s="811"/>
      <c r="DI120" s="811"/>
      <c r="DJ120" s="811"/>
      <c r="DK120" s="811"/>
      <c r="DL120" s="811">
        <v>5658067</v>
      </c>
      <c r="DM120" s="811"/>
      <c r="DN120" s="811"/>
      <c r="DO120" s="811"/>
      <c r="DP120" s="811"/>
      <c r="DQ120" s="811">
        <v>5459658</v>
      </c>
      <c r="DR120" s="811"/>
      <c r="DS120" s="811"/>
      <c r="DT120" s="811"/>
      <c r="DU120" s="811"/>
      <c r="DV120" s="812">
        <v>101.7</v>
      </c>
      <c r="DW120" s="812"/>
      <c r="DX120" s="812"/>
      <c r="DY120" s="812"/>
      <c r="DZ120" s="813"/>
    </row>
    <row r="121" spans="1:130" s="197" customFormat="1" ht="26.25" customHeight="1" x14ac:dyDescent="0.2">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60">
        <v>13906</v>
      </c>
      <c r="AB121" s="761"/>
      <c r="AC121" s="761"/>
      <c r="AD121" s="761"/>
      <c r="AE121" s="762"/>
      <c r="AF121" s="763">
        <v>13906</v>
      </c>
      <c r="AG121" s="761"/>
      <c r="AH121" s="761"/>
      <c r="AI121" s="761"/>
      <c r="AJ121" s="762"/>
      <c r="AK121" s="763">
        <v>13906</v>
      </c>
      <c r="AL121" s="761"/>
      <c r="AM121" s="761"/>
      <c r="AN121" s="761"/>
      <c r="AO121" s="762"/>
      <c r="AP121" s="797">
        <v>0.3</v>
      </c>
      <c r="AQ121" s="798"/>
      <c r="AR121" s="798"/>
      <c r="AS121" s="798"/>
      <c r="AT121" s="799"/>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11649550</v>
      </c>
      <c r="BR121" s="858"/>
      <c r="BS121" s="858"/>
      <c r="BT121" s="858"/>
      <c r="BU121" s="858"/>
      <c r="BV121" s="858">
        <v>11557686</v>
      </c>
      <c r="BW121" s="858"/>
      <c r="BX121" s="858"/>
      <c r="BY121" s="858"/>
      <c r="BZ121" s="858"/>
      <c r="CA121" s="858">
        <v>11416892</v>
      </c>
      <c r="CB121" s="858"/>
      <c r="CC121" s="858"/>
      <c r="CD121" s="858"/>
      <c r="CE121" s="858"/>
      <c r="CF121" s="859">
        <v>212.7</v>
      </c>
      <c r="CG121" s="860"/>
      <c r="CH121" s="860"/>
      <c r="CI121" s="860"/>
      <c r="CJ121" s="860"/>
      <c r="CK121" s="851"/>
      <c r="CL121" s="823"/>
      <c r="CM121" s="823"/>
      <c r="CN121" s="823"/>
      <c r="CO121" s="824"/>
      <c r="CP121" s="828" t="s">
        <v>387</v>
      </c>
      <c r="CQ121" s="829"/>
      <c r="CR121" s="829"/>
      <c r="CS121" s="829"/>
      <c r="CT121" s="829"/>
      <c r="CU121" s="829"/>
      <c r="CV121" s="829"/>
      <c r="CW121" s="829"/>
      <c r="CX121" s="829"/>
      <c r="CY121" s="829"/>
      <c r="CZ121" s="829"/>
      <c r="DA121" s="829"/>
      <c r="DB121" s="829"/>
      <c r="DC121" s="829"/>
      <c r="DD121" s="829"/>
      <c r="DE121" s="829"/>
      <c r="DF121" s="830"/>
      <c r="DG121" s="809">
        <v>9406</v>
      </c>
      <c r="DH121" s="791"/>
      <c r="DI121" s="791"/>
      <c r="DJ121" s="791"/>
      <c r="DK121" s="791"/>
      <c r="DL121" s="791">
        <v>9066</v>
      </c>
      <c r="DM121" s="791"/>
      <c r="DN121" s="791"/>
      <c r="DO121" s="791"/>
      <c r="DP121" s="791"/>
      <c r="DQ121" s="791">
        <v>8651</v>
      </c>
      <c r="DR121" s="791"/>
      <c r="DS121" s="791"/>
      <c r="DT121" s="791"/>
      <c r="DU121" s="791"/>
      <c r="DV121" s="792">
        <v>0.2</v>
      </c>
      <c r="DW121" s="792"/>
      <c r="DX121" s="792"/>
      <c r="DY121" s="792"/>
      <c r="DZ121" s="793"/>
    </row>
    <row r="122" spans="1:130" s="197" customFormat="1" ht="26.25" customHeight="1" x14ac:dyDescent="0.2">
      <c r="A122" s="865"/>
      <c r="B122" s="866"/>
      <c r="C122" s="814" t="s">
        <v>424</v>
      </c>
      <c r="D122" s="815"/>
      <c r="E122" s="815"/>
      <c r="F122" s="815"/>
      <c r="G122" s="815"/>
      <c r="H122" s="815"/>
      <c r="I122" s="815"/>
      <c r="J122" s="815"/>
      <c r="K122" s="815"/>
      <c r="L122" s="815"/>
      <c r="M122" s="815"/>
      <c r="N122" s="815"/>
      <c r="O122" s="815"/>
      <c r="P122" s="815"/>
      <c r="Q122" s="815"/>
      <c r="R122" s="815"/>
      <c r="S122" s="815"/>
      <c r="T122" s="815"/>
      <c r="U122" s="815"/>
      <c r="V122" s="815"/>
      <c r="W122" s="815"/>
      <c r="X122" s="815"/>
      <c r="Y122" s="815"/>
      <c r="Z122" s="816"/>
      <c r="AA122" s="760" t="s">
        <v>113</v>
      </c>
      <c r="AB122" s="761"/>
      <c r="AC122" s="761"/>
      <c r="AD122" s="761"/>
      <c r="AE122" s="762"/>
      <c r="AF122" s="763" t="s">
        <v>113</v>
      </c>
      <c r="AG122" s="761"/>
      <c r="AH122" s="761"/>
      <c r="AI122" s="761"/>
      <c r="AJ122" s="762"/>
      <c r="AK122" s="763" t="s">
        <v>113</v>
      </c>
      <c r="AL122" s="761"/>
      <c r="AM122" s="761"/>
      <c r="AN122" s="761"/>
      <c r="AO122" s="762"/>
      <c r="AP122" s="797" t="s">
        <v>113</v>
      </c>
      <c r="AQ122" s="798"/>
      <c r="AR122" s="798"/>
      <c r="AS122" s="798"/>
      <c r="AT122" s="799"/>
      <c r="AU122" s="885"/>
      <c r="AV122" s="886"/>
      <c r="AW122" s="886"/>
      <c r="AX122" s="886"/>
      <c r="AY122" s="886"/>
      <c r="AZ122" s="228" t="s">
        <v>173</v>
      </c>
      <c r="BA122" s="228"/>
      <c r="BB122" s="228"/>
      <c r="BC122" s="228"/>
      <c r="BD122" s="228"/>
      <c r="BE122" s="228"/>
      <c r="BF122" s="228"/>
      <c r="BG122" s="228"/>
      <c r="BH122" s="228"/>
      <c r="BI122" s="228"/>
      <c r="BJ122" s="228"/>
      <c r="BK122" s="228"/>
      <c r="BL122" s="228"/>
      <c r="BM122" s="228"/>
      <c r="BN122" s="228"/>
      <c r="BO122" s="837" t="s">
        <v>443</v>
      </c>
      <c r="BP122" s="838"/>
      <c r="BQ122" s="839">
        <v>15850953</v>
      </c>
      <c r="BR122" s="840"/>
      <c r="BS122" s="840"/>
      <c r="BT122" s="840"/>
      <c r="BU122" s="840"/>
      <c r="BV122" s="840">
        <v>15545109</v>
      </c>
      <c r="BW122" s="840"/>
      <c r="BX122" s="840"/>
      <c r="BY122" s="840"/>
      <c r="BZ122" s="840"/>
      <c r="CA122" s="840">
        <v>16219937</v>
      </c>
      <c r="CB122" s="840"/>
      <c r="CC122" s="840"/>
      <c r="CD122" s="840"/>
      <c r="CE122" s="840"/>
      <c r="CF122" s="718"/>
      <c r="CG122" s="719"/>
      <c r="CH122" s="719"/>
      <c r="CI122" s="719"/>
      <c r="CJ122" s="841"/>
      <c r="CK122" s="851"/>
      <c r="CL122" s="823"/>
      <c r="CM122" s="823"/>
      <c r="CN122" s="823"/>
      <c r="CO122" s="824"/>
      <c r="CP122" s="828"/>
      <c r="CQ122" s="829"/>
      <c r="CR122" s="829"/>
      <c r="CS122" s="829"/>
      <c r="CT122" s="829"/>
      <c r="CU122" s="829"/>
      <c r="CV122" s="829"/>
      <c r="CW122" s="829"/>
      <c r="CX122" s="829"/>
      <c r="CY122" s="829"/>
      <c r="CZ122" s="829"/>
      <c r="DA122" s="829"/>
      <c r="DB122" s="829"/>
      <c r="DC122" s="829"/>
      <c r="DD122" s="829"/>
      <c r="DE122" s="829"/>
      <c r="DF122" s="830"/>
      <c r="DG122" s="809"/>
      <c r="DH122" s="791"/>
      <c r="DI122" s="791"/>
      <c r="DJ122" s="791"/>
      <c r="DK122" s="791"/>
      <c r="DL122" s="791"/>
      <c r="DM122" s="791"/>
      <c r="DN122" s="791"/>
      <c r="DO122" s="791"/>
      <c r="DP122" s="791"/>
      <c r="DQ122" s="791"/>
      <c r="DR122" s="791"/>
      <c r="DS122" s="791"/>
      <c r="DT122" s="791"/>
      <c r="DU122" s="791"/>
      <c r="DV122" s="792"/>
      <c r="DW122" s="792"/>
      <c r="DX122" s="792"/>
      <c r="DY122" s="792"/>
      <c r="DZ122" s="793"/>
    </row>
    <row r="123" spans="1:130" s="197" customFormat="1" ht="26.25" customHeight="1" thickBot="1" x14ac:dyDescent="0.25">
      <c r="A123" s="865"/>
      <c r="B123" s="866"/>
      <c r="C123" s="814" t="s">
        <v>430</v>
      </c>
      <c r="D123" s="815"/>
      <c r="E123" s="815"/>
      <c r="F123" s="815"/>
      <c r="G123" s="815"/>
      <c r="H123" s="815"/>
      <c r="I123" s="815"/>
      <c r="J123" s="815"/>
      <c r="K123" s="815"/>
      <c r="L123" s="815"/>
      <c r="M123" s="815"/>
      <c r="N123" s="815"/>
      <c r="O123" s="815"/>
      <c r="P123" s="815"/>
      <c r="Q123" s="815"/>
      <c r="R123" s="815"/>
      <c r="S123" s="815"/>
      <c r="T123" s="815"/>
      <c r="U123" s="815"/>
      <c r="V123" s="815"/>
      <c r="W123" s="815"/>
      <c r="X123" s="815"/>
      <c r="Y123" s="815"/>
      <c r="Z123" s="816"/>
      <c r="AA123" s="760" t="s">
        <v>113</v>
      </c>
      <c r="AB123" s="761"/>
      <c r="AC123" s="761"/>
      <c r="AD123" s="761"/>
      <c r="AE123" s="762"/>
      <c r="AF123" s="763" t="s">
        <v>113</v>
      </c>
      <c r="AG123" s="761"/>
      <c r="AH123" s="761"/>
      <c r="AI123" s="761"/>
      <c r="AJ123" s="762"/>
      <c r="AK123" s="763" t="s">
        <v>113</v>
      </c>
      <c r="AL123" s="761"/>
      <c r="AM123" s="761"/>
      <c r="AN123" s="761"/>
      <c r="AO123" s="762"/>
      <c r="AP123" s="797" t="s">
        <v>113</v>
      </c>
      <c r="AQ123" s="798"/>
      <c r="AR123" s="798"/>
      <c r="AS123" s="798"/>
      <c r="AT123" s="799"/>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52.9</v>
      </c>
      <c r="BR123" s="832"/>
      <c r="BS123" s="832"/>
      <c r="BT123" s="832"/>
      <c r="BU123" s="832"/>
      <c r="BV123" s="832">
        <v>102.8</v>
      </c>
      <c r="BW123" s="832"/>
      <c r="BX123" s="832"/>
      <c r="BY123" s="832"/>
      <c r="BZ123" s="832"/>
      <c r="CA123" s="832">
        <v>84.3</v>
      </c>
      <c r="CB123" s="832"/>
      <c r="CC123" s="832"/>
      <c r="CD123" s="832"/>
      <c r="CE123" s="832"/>
      <c r="CF123" s="705"/>
      <c r="CG123" s="706"/>
      <c r="CH123" s="706"/>
      <c r="CI123" s="706"/>
      <c r="CJ123" s="833"/>
      <c r="CK123" s="851"/>
      <c r="CL123" s="823"/>
      <c r="CM123" s="823"/>
      <c r="CN123" s="823"/>
      <c r="CO123" s="824"/>
      <c r="CP123" s="828"/>
      <c r="CQ123" s="829"/>
      <c r="CR123" s="829"/>
      <c r="CS123" s="829"/>
      <c r="CT123" s="829"/>
      <c r="CU123" s="829"/>
      <c r="CV123" s="829"/>
      <c r="CW123" s="829"/>
      <c r="CX123" s="829"/>
      <c r="CY123" s="829"/>
      <c r="CZ123" s="829"/>
      <c r="DA123" s="829"/>
      <c r="DB123" s="829"/>
      <c r="DC123" s="829"/>
      <c r="DD123" s="829"/>
      <c r="DE123" s="829"/>
      <c r="DF123" s="830"/>
      <c r="DG123" s="760"/>
      <c r="DH123" s="761"/>
      <c r="DI123" s="761"/>
      <c r="DJ123" s="761"/>
      <c r="DK123" s="762"/>
      <c r="DL123" s="763"/>
      <c r="DM123" s="761"/>
      <c r="DN123" s="761"/>
      <c r="DO123" s="761"/>
      <c r="DP123" s="762"/>
      <c r="DQ123" s="763"/>
      <c r="DR123" s="761"/>
      <c r="DS123" s="761"/>
      <c r="DT123" s="761"/>
      <c r="DU123" s="762"/>
      <c r="DV123" s="797"/>
      <c r="DW123" s="798"/>
      <c r="DX123" s="798"/>
      <c r="DY123" s="798"/>
      <c r="DZ123" s="799"/>
    </row>
    <row r="124" spans="1:130" s="197" customFormat="1" ht="26.25" customHeight="1" x14ac:dyDescent="0.2">
      <c r="A124" s="865"/>
      <c r="B124" s="866"/>
      <c r="C124" s="814" t="s">
        <v>433</v>
      </c>
      <c r="D124" s="815"/>
      <c r="E124" s="815"/>
      <c r="F124" s="815"/>
      <c r="G124" s="815"/>
      <c r="H124" s="815"/>
      <c r="I124" s="815"/>
      <c r="J124" s="815"/>
      <c r="K124" s="815"/>
      <c r="L124" s="815"/>
      <c r="M124" s="815"/>
      <c r="N124" s="815"/>
      <c r="O124" s="815"/>
      <c r="P124" s="815"/>
      <c r="Q124" s="815"/>
      <c r="R124" s="815"/>
      <c r="S124" s="815"/>
      <c r="T124" s="815"/>
      <c r="U124" s="815"/>
      <c r="V124" s="815"/>
      <c r="W124" s="815"/>
      <c r="X124" s="815"/>
      <c r="Y124" s="815"/>
      <c r="Z124" s="816"/>
      <c r="AA124" s="760" t="s">
        <v>113</v>
      </c>
      <c r="AB124" s="761"/>
      <c r="AC124" s="761"/>
      <c r="AD124" s="761"/>
      <c r="AE124" s="762"/>
      <c r="AF124" s="763" t="s">
        <v>113</v>
      </c>
      <c r="AG124" s="761"/>
      <c r="AH124" s="761"/>
      <c r="AI124" s="761"/>
      <c r="AJ124" s="762"/>
      <c r="AK124" s="763" t="s">
        <v>113</v>
      </c>
      <c r="AL124" s="761"/>
      <c r="AM124" s="761"/>
      <c r="AN124" s="761"/>
      <c r="AO124" s="762"/>
      <c r="AP124" s="797" t="s">
        <v>113</v>
      </c>
      <c r="AQ124" s="798"/>
      <c r="AR124" s="798"/>
      <c r="AS124" s="798"/>
      <c r="AT124" s="79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40" t="s">
        <v>113</v>
      </c>
      <c r="DH124" s="741"/>
      <c r="DI124" s="741"/>
      <c r="DJ124" s="741"/>
      <c r="DK124" s="742"/>
      <c r="DL124" s="743" t="s">
        <v>113</v>
      </c>
      <c r="DM124" s="741"/>
      <c r="DN124" s="741"/>
      <c r="DO124" s="741"/>
      <c r="DP124" s="742"/>
      <c r="DQ124" s="743" t="s">
        <v>113</v>
      </c>
      <c r="DR124" s="741"/>
      <c r="DS124" s="741"/>
      <c r="DT124" s="741"/>
      <c r="DU124" s="742"/>
      <c r="DV124" s="818" t="s">
        <v>113</v>
      </c>
      <c r="DW124" s="819"/>
      <c r="DX124" s="819"/>
      <c r="DY124" s="819"/>
      <c r="DZ124" s="820"/>
    </row>
    <row r="125" spans="1:130" s="197" customFormat="1" ht="26.25" customHeight="1" thickBot="1" x14ac:dyDescent="0.25">
      <c r="A125" s="865"/>
      <c r="B125" s="866"/>
      <c r="C125" s="814" t="s">
        <v>435</v>
      </c>
      <c r="D125" s="815"/>
      <c r="E125" s="815"/>
      <c r="F125" s="815"/>
      <c r="G125" s="815"/>
      <c r="H125" s="815"/>
      <c r="I125" s="815"/>
      <c r="J125" s="815"/>
      <c r="K125" s="815"/>
      <c r="L125" s="815"/>
      <c r="M125" s="815"/>
      <c r="N125" s="815"/>
      <c r="O125" s="815"/>
      <c r="P125" s="815"/>
      <c r="Q125" s="815"/>
      <c r="R125" s="815"/>
      <c r="S125" s="815"/>
      <c r="T125" s="815"/>
      <c r="U125" s="815"/>
      <c r="V125" s="815"/>
      <c r="W125" s="815"/>
      <c r="X125" s="815"/>
      <c r="Y125" s="815"/>
      <c r="Z125" s="816"/>
      <c r="AA125" s="760" t="s">
        <v>113</v>
      </c>
      <c r="AB125" s="761"/>
      <c r="AC125" s="761"/>
      <c r="AD125" s="761"/>
      <c r="AE125" s="762"/>
      <c r="AF125" s="763" t="s">
        <v>113</v>
      </c>
      <c r="AG125" s="761"/>
      <c r="AH125" s="761"/>
      <c r="AI125" s="761"/>
      <c r="AJ125" s="762"/>
      <c r="AK125" s="763" t="s">
        <v>113</v>
      </c>
      <c r="AL125" s="761"/>
      <c r="AM125" s="761"/>
      <c r="AN125" s="761"/>
      <c r="AO125" s="762"/>
      <c r="AP125" s="797" t="s">
        <v>113</v>
      </c>
      <c r="AQ125" s="798"/>
      <c r="AR125" s="798"/>
      <c r="AS125" s="798"/>
      <c r="AT125" s="79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21" t="s">
        <v>446</v>
      </c>
      <c r="CL125" s="821"/>
      <c r="CM125" s="821"/>
      <c r="CN125" s="821"/>
      <c r="CO125" s="822"/>
      <c r="CP125" s="827" t="s">
        <v>447</v>
      </c>
      <c r="CQ125" s="801"/>
      <c r="CR125" s="801"/>
      <c r="CS125" s="801"/>
      <c r="CT125" s="801"/>
      <c r="CU125" s="801"/>
      <c r="CV125" s="801"/>
      <c r="CW125" s="801"/>
      <c r="CX125" s="801"/>
      <c r="CY125" s="801"/>
      <c r="CZ125" s="801"/>
      <c r="DA125" s="801"/>
      <c r="DB125" s="801"/>
      <c r="DC125" s="801"/>
      <c r="DD125" s="801"/>
      <c r="DE125" s="801"/>
      <c r="DF125" s="802"/>
      <c r="DG125" s="810" t="s">
        <v>113</v>
      </c>
      <c r="DH125" s="811"/>
      <c r="DI125" s="811"/>
      <c r="DJ125" s="811"/>
      <c r="DK125" s="811"/>
      <c r="DL125" s="811" t="s">
        <v>113</v>
      </c>
      <c r="DM125" s="811"/>
      <c r="DN125" s="811"/>
      <c r="DO125" s="811"/>
      <c r="DP125" s="811"/>
      <c r="DQ125" s="811" t="s">
        <v>113</v>
      </c>
      <c r="DR125" s="811"/>
      <c r="DS125" s="811"/>
      <c r="DT125" s="811"/>
      <c r="DU125" s="811"/>
      <c r="DV125" s="812" t="s">
        <v>113</v>
      </c>
      <c r="DW125" s="812"/>
      <c r="DX125" s="812"/>
      <c r="DY125" s="812"/>
      <c r="DZ125" s="813"/>
    </row>
    <row r="126" spans="1:130" s="197" customFormat="1" ht="26.25" customHeight="1" x14ac:dyDescent="0.2">
      <c r="A126" s="865"/>
      <c r="B126" s="866"/>
      <c r="C126" s="814" t="s">
        <v>438</v>
      </c>
      <c r="D126" s="815"/>
      <c r="E126" s="815"/>
      <c r="F126" s="815"/>
      <c r="G126" s="815"/>
      <c r="H126" s="815"/>
      <c r="I126" s="815"/>
      <c r="J126" s="815"/>
      <c r="K126" s="815"/>
      <c r="L126" s="815"/>
      <c r="M126" s="815"/>
      <c r="N126" s="815"/>
      <c r="O126" s="815"/>
      <c r="P126" s="815"/>
      <c r="Q126" s="815"/>
      <c r="R126" s="815"/>
      <c r="S126" s="815"/>
      <c r="T126" s="815"/>
      <c r="U126" s="815"/>
      <c r="V126" s="815"/>
      <c r="W126" s="815"/>
      <c r="X126" s="815"/>
      <c r="Y126" s="815"/>
      <c r="Z126" s="816"/>
      <c r="AA126" s="760" t="s">
        <v>113</v>
      </c>
      <c r="AB126" s="761"/>
      <c r="AC126" s="761"/>
      <c r="AD126" s="761"/>
      <c r="AE126" s="762"/>
      <c r="AF126" s="763" t="s">
        <v>113</v>
      </c>
      <c r="AG126" s="761"/>
      <c r="AH126" s="761"/>
      <c r="AI126" s="761"/>
      <c r="AJ126" s="762"/>
      <c r="AK126" s="763" t="s">
        <v>113</v>
      </c>
      <c r="AL126" s="761"/>
      <c r="AM126" s="761"/>
      <c r="AN126" s="761"/>
      <c r="AO126" s="762"/>
      <c r="AP126" s="797" t="s">
        <v>113</v>
      </c>
      <c r="AQ126" s="798"/>
      <c r="AR126" s="798"/>
      <c r="AS126" s="798"/>
      <c r="AT126" s="799"/>
      <c r="AU126" s="233"/>
      <c r="AV126" s="233"/>
      <c r="AW126" s="233"/>
      <c r="AX126" s="817" t="s">
        <v>448</v>
      </c>
      <c r="AY126" s="805"/>
      <c r="AZ126" s="805"/>
      <c r="BA126" s="805"/>
      <c r="BB126" s="805"/>
      <c r="BC126" s="805"/>
      <c r="BD126" s="805"/>
      <c r="BE126" s="806"/>
      <c r="BF126" s="804" t="s">
        <v>449</v>
      </c>
      <c r="BG126" s="805"/>
      <c r="BH126" s="805"/>
      <c r="BI126" s="805"/>
      <c r="BJ126" s="805"/>
      <c r="BK126" s="805"/>
      <c r="BL126" s="806"/>
      <c r="BM126" s="804" t="s">
        <v>450</v>
      </c>
      <c r="BN126" s="805"/>
      <c r="BO126" s="805"/>
      <c r="BP126" s="805"/>
      <c r="BQ126" s="805"/>
      <c r="BR126" s="805"/>
      <c r="BS126" s="806"/>
      <c r="BT126" s="804" t="s">
        <v>451</v>
      </c>
      <c r="BU126" s="805"/>
      <c r="BV126" s="805"/>
      <c r="BW126" s="805"/>
      <c r="BX126" s="805"/>
      <c r="BY126" s="805"/>
      <c r="BZ126" s="807"/>
      <c r="CA126" s="233"/>
      <c r="CB126" s="233"/>
      <c r="CC126" s="233"/>
      <c r="CD126" s="234"/>
      <c r="CE126" s="234"/>
      <c r="CF126" s="234"/>
      <c r="CG126" s="231"/>
      <c r="CH126" s="231"/>
      <c r="CI126" s="231"/>
      <c r="CJ126" s="232"/>
      <c r="CK126" s="823"/>
      <c r="CL126" s="823"/>
      <c r="CM126" s="823"/>
      <c r="CN126" s="823"/>
      <c r="CO126" s="824"/>
      <c r="CP126" s="808" t="s">
        <v>452</v>
      </c>
      <c r="CQ126" s="748"/>
      <c r="CR126" s="748"/>
      <c r="CS126" s="748"/>
      <c r="CT126" s="748"/>
      <c r="CU126" s="748"/>
      <c r="CV126" s="748"/>
      <c r="CW126" s="748"/>
      <c r="CX126" s="748"/>
      <c r="CY126" s="748"/>
      <c r="CZ126" s="748"/>
      <c r="DA126" s="748"/>
      <c r="DB126" s="748"/>
      <c r="DC126" s="748"/>
      <c r="DD126" s="748"/>
      <c r="DE126" s="748"/>
      <c r="DF126" s="749"/>
      <c r="DG126" s="809" t="s">
        <v>113</v>
      </c>
      <c r="DH126" s="791"/>
      <c r="DI126" s="791"/>
      <c r="DJ126" s="791"/>
      <c r="DK126" s="791"/>
      <c r="DL126" s="791" t="s">
        <v>113</v>
      </c>
      <c r="DM126" s="791"/>
      <c r="DN126" s="791"/>
      <c r="DO126" s="791"/>
      <c r="DP126" s="791"/>
      <c r="DQ126" s="791" t="s">
        <v>113</v>
      </c>
      <c r="DR126" s="791"/>
      <c r="DS126" s="791"/>
      <c r="DT126" s="791"/>
      <c r="DU126" s="791"/>
      <c r="DV126" s="792" t="s">
        <v>113</v>
      </c>
      <c r="DW126" s="792"/>
      <c r="DX126" s="792"/>
      <c r="DY126" s="792"/>
      <c r="DZ126" s="793"/>
    </row>
    <row r="127" spans="1:130" s="197" customFormat="1" ht="26.25" customHeight="1" thickBot="1" x14ac:dyDescent="0.25">
      <c r="A127" s="867"/>
      <c r="B127" s="868"/>
      <c r="C127" s="794" t="s">
        <v>453</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60" t="s">
        <v>113</v>
      </c>
      <c r="AB127" s="761"/>
      <c r="AC127" s="761"/>
      <c r="AD127" s="761"/>
      <c r="AE127" s="762"/>
      <c r="AF127" s="763" t="s">
        <v>113</v>
      </c>
      <c r="AG127" s="761"/>
      <c r="AH127" s="761"/>
      <c r="AI127" s="761"/>
      <c r="AJ127" s="762"/>
      <c r="AK127" s="763" t="s">
        <v>113</v>
      </c>
      <c r="AL127" s="761"/>
      <c r="AM127" s="761"/>
      <c r="AN127" s="761"/>
      <c r="AO127" s="762"/>
      <c r="AP127" s="797" t="s">
        <v>113</v>
      </c>
      <c r="AQ127" s="798"/>
      <c r="AR127" s="798"/>
      <c r="AS127" s="798"/>
      <c r="AT127" s="799"/>
      <c r="AU127" s="233"/>
      <c r="AV127" s="233"/>
      <c r="AW127" s="233"/>
      <c r="AX127" s="800" t="s">
        <v>454</v>
      </c>
      <c r="AY127" s="801"/>
      <c r="AZ127" s="801"/>
      <c r="BA127" s="801"/>
      <c r="BB127" s="801"/>
      <c r="BC127" s="801"/>
      <c r="BD127" s="801"/>
      <c r="BE127" s="802"/>
      <c r="BF127" s="783" t="s">
        <v>113</v>
      </c>
      <c r="BG127" s="784"/>
      <c r="BH127" s="784"/>
      <c r="BI127" s="784"/>
      <c r="BJ127" s="784"/>
      <c r="BK127" s="784"/>
      <c r="BL127" s="803"/>
      <c r="BM127" s="783">
        <v>14.34</v>
      </c>
      <c r="BN127" s="784"/>
      <c r="BO127" s="784"/>
      <c r="BP127" s="784"/>
      <c r="BQ127" s="784"/>
      <c r="BR127" s="784"/>
      <c r="BS127" s="803"/>
      <c r="BT127" s="783">
        <v>20</v>
      </c>
      <c r="BU127" s="784"/>
      <c r="BV127" s="784"/>
      <c r="BW127" s="784"/>
      <c r="BX127" s="784"/>
      <c r="BY127" s="784"/>
      <c r="BZ127" s="785"/>
      <c r="CA127" s="234"/>
      <c r="CB127" s="234"/>
      <c r="CC127" s="234"/>
      <c r="CD127" s="234"/>
      <c r="CE127" s="234"/>
      <c r="CF127" s="234"/>
      <c r="CG127" s="231"/>
      <c r="CH127" s="231"/>
      <c r="CI127" s="231"/>
      <c r="CJ127" s="232"/>
      <c r="CK127" s="825"/>
      <c r="CL127" s="825"/>
      <c r="CM127" s="825"/>
      <c r="CN127" s="825"/>
      <c r="CO127" s="826"/>
      <c r="CP127" s="786" t="s">
        <v>455</v>
      </c>
      <c r="CQ127" s="727"/>
      <c r="CR127" s="727"/>
      <c r="CS127" s="727"/>
      <c r="CT127" s="727"/>
      <c r="CU127" s="727"/>
      <c r="CV127" s="727"/>
      <c r="CW127" s="727"/>
      <c r="CX127" s="727"/>
      <c r="CY127" s="727"/>
      <c r="CZ127" s="727"/>
      <c r="DA127" s="727"/>
      <c r="DB127" s="727"/>
      <c r="DC127" s="727"/>
      <c r="DD127" s="727"/>
      <c r="DE127" s="727"/>
      <c r="DF127" s="728"/>
      <c r="DG127" s="787" t="s">
        <v>113</v>
      </c>
      <c r="DH127" s="788"/>
      <c r="DI127" s="788"/>
      <c r="DJ127" s="788"/>
      <c r="DK127" s="788"/>
      <c r="DL127" s="788" t="s">
        <v>456</v>
      </c>
      <c r="DM127" s="788"/>
      <c r="DN127" s="788"/>
      <c r="DO127" s="788"/>
      <c r="DP127" s="788"/>
      <c r="DQ127" s="788" t="s">
        <v>456</v>
      </c>
      <c r="DR127" s="788"/>
      <c r="DS127" s="788"/>
      <c r="DT127" s="788"/>
      <c r="DU127" s="788"/>
      <c r="DV127" s="789" t="s">
        <v>456</v>
      </c>
      <c r="DW127" s="789"/>
      <c r="DX127" s="789"/>
      <c r="DY127" s="789"/>
      <c r="DZ127" s="790"/>
    </row>
    <row r="128" spans="1:130" s="197" customFormat="1" ht="26.25" customHeight="1" x14ac:dyDescent="0.2">
      <c r="A128" s="772" t="s">
        <v>457</v>
      </c>
      <c r="B128" s="773"/>
      <c r="C128" s="773"/>
      <c r="D128" s="773"/>
      <c r="E128" s="773"/>
      <c r="F128" s="773"/>
      <c r="G128" s="773"/>
      <c r="H128" s="773"/>
      <c r="I128" s="773"/>
      <c r="J128" s="773"/>
      <c r="K128" s="773"/>
      <c r="L128" s="773"/>
      <c r="M128" s="773"/>
      <c r="N128" s="773"/>
      <c r="O128" s="773"/>
      <c r="P128" s="773"/>
      <c r="Q128" s="773"/>
      <c r="R128" s="773"/>
      <c r="S128" s="773"/>
      <c r="T128" s="773"/>
      <c r="U128" s="773"/>
      <c r="V128" s="773"/>
      <c r="W128" s="774" t="s">
        <v>458</v>
      </c>
      <c r="X128" s="774"/>
      <c r="Y128" s="774"/>
      <c r="Z128" s="775"/>
      <c r="AA128" s="776">
        <v>143582</v>
      </c>
      <c r="AB128" s="777"/>
      <c r="AC128" s="777"/>
      <c r="AD128" s="777"/>
      <c r="AE128" s="778"/>
      <c r="AF128" s="779">
        <v>144104</v>
      </c>
      <c r="AG128" s="777"/>
      <c r="AH128" s="777"/>
      <c r="AI128" s="777"/>
      <c r="AJ128" s="778"/>
      <c r="AK128" s="779">
        <v>175156</v>
      </c>
      <c r="AL128" s="777"/>
      <c r="AM128" s="777"/>
      <c r="AN128" s="777"/>
      <c r="AO128" s="778"/>
      <c r="AP128" s="780"/>
      <c r="AQ128" s="781"/>
      <c r="AR128" s="781"/>
      <c r="AS128" s="781"/>
      <c r="AT128" s="782"/>
      <c r="AU128" s="235"/>
      <c r="AV128" s="235"/>
      <c r="AW128" s="235"/>
      <c r="AX128" s="747" t="s">
        <v>459</v>
      </c>
      <c r="AY128" s="748"/>
      <c r="AZ128" s="748"/>
      <c r="BA128" s="748"/>
      <c r="BB128" s="748"/>
      <c r="BC128" s="748"/>
      <c r="BD128" s="748"/>
      <c r="BE128" s="749"/>
      <c r="BF128" s="767" t="s">
        <v>113</v>
      </c>
      <c r="BG128" s="768"/>
      <c r="BH128" s="768"/>
      <c r="BI128" s="768"/>
      <c r="BJ128" s="768"/>
      <c r="BK128" s="768"/>
      <c r="BL128" s="769"/>
      <c r="BM128" s="767">
        <v>19.34</v>
      </c>
      <c r="BN128" s="768"/>
      <c r="BO128" s="768"/>
      <c r="BP128" s="768"/>
      <c r="BQ128" s="768"/>
      <c r="BR128" s="768"/>
      <c r="BS128" s="769"/>
      <c r="BT128" s="767">
        <v>30</v>
      </c>
      <c r="BU128" s="770"/>
      <c r="BV128" s="770"/>
      <c r="BW128" s="770"/>
      <c r="BX128" s="770"/>
      <c r="BY128" s="770"/>
      <c r="BZ128" s="7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2">
      <c r="A129" s="755" t="s">
        <v>91</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757" t="s">
        <v>460</v>
      </c>
      <c r="X129" s="758"/>
      <c r="Y129" s="758"/>
      <c r="Z129" s="759"/>
      <c r="AA129" s="760">
        <v>6307568</v>
      </c>
      <c r="AB129" s="761"/>
      <c r="AC129" s="761"/>
      <c r="AD129" s="761"/>
      <c r="AE129" s="762"/>
      <c r="AF129" s="763">
        <v>6364304</v>
      </c>
      <c r="AG129" s="761"/>
      <c r="AH129" s="761"/>
      <c r="AI129" s="761"/>
      <c r="AJ129" s="762"/>
      <c r="AK129" s="763">
        <v>6236538</v>
      </c>
      <c r="AL129" s="761"/>
      <c r="AM129" s="761"/>
      <c r="AN129" s="761"/>
      <c r="AO129" s="762"/>
      <c r="AP129" s="764"/>
      <c r="AQ129" s="765"/>
      <c r="AR129" s="765"/>
      <c r="AS129" s="765"/>
      <c r="AT129" s="766"/>
      <c r="AU129" s="235"/>
      <c r="AV129" s="235"/>
      <c r="AW129" s="235"/>
      <c r="AX129" s="747" t="s">
        <v>461</v>
      </c>
      <c r="AY129" s="748"/>
      <c r="AZ129" s="748"/>
      <c r="BA129" s="748"/>
      <c r="BB129" s="748"/>
      <c r="BC129" s="748"/>
      <c r="BD129" s="748"/>
      <c r="BE129" s="749"/>
      <c r="BF129" s="750">
        <v>11.9</v>
      </c>
      <c r="BG129" s="751"/>
      <c r="BH129" s="751"/>
      <c r="BI129" s="751"/>
      <c r="BJ129" s="751"/>
      <c r="BK129" s="751"/>
      <c r="BL129" s="752"/>
      <c r="BM129" s="750">
        <v>25</v>
      </c>
      <c r="BN129" s="751"/>
      <c r="BO129" s="751"/>
      <c r="BP129" s="751"/>
      <c r="BQ129" s="751"/>
      <c r="BR129" s="751"/>
      <c r="BS129" s="752"/>
      <c r="BT129" s="750">
        <v>35</v>
      </c>
      <c r="BU129" s="753"/>
      <c r="BV129" s="753"/>
      <c r="BW129" s="753"/>
      <c r="BX129" s="753"/>
      <c r="BY129" s="753"/>
      <c r="BZ129" s="7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5">
      <c r="A130" s="755" t="s">
        <v>462</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757" t="s">
        <v>463</v>
      </c>
      <c r="X130" s="758"/>
      <c r="Y130" s="758"/>
      <c r="Z130" s="759"/>
      <c r="AA130" s="760">
        <v>854489</v>
      </c>
      <c r="AB130" s="761"/>
      <c r="AC130" s="761"/>
      <c r="AD130" s="761"/>
      <c r="AE130" s="762"/>
      <c r="AF130" s="763">
        <v>881372</v>
      </c>
      <c r="AG130" s="761"/>
      <c r="AH130" s="761"/>
      <c r="AI130" s="761"/>
      <c r="AJ130" s="762"/>
      <c r="AK130" s="763">
        <v>868833</v>
      </c>
      <c r="AL130" s="761"/>
      <c r="AM130" s="761"/>
      <c r="AN130" s="761"/>
      <c r="AO130" s="762"/>
      <c r="AP130" s="764"/>
      <c r="AQ130" s="765"/>
      <c r="AR130" s="765"/>
      <c r="AS130" s="765"/>
      <c r="AT130" s="766"/>
      <c r="AU130" s="235"/>
      <c r="AV130" s="235"/>
      <c r="AW130" s="235"/>
      <c r="AX130" s="726" t="s">
        <v>464</v>
      </c>
      <c r="AY130" s="727"/>
      <c r="AZ130" s="727"/>
      <c r="BA130" s="727"/>
      <c r="BB130" s="727"/>
      <c r="BC130" s="727"/>
      <c r="BD130" s="727"/>
      <c r="BE130" s="728"/>
      <c r="BF130" s="729">
        <v>84.3</v>
      </c>
      <c r="BG130" s="730"/>
      <c r="BH130" s="730"/>
      <c r="BI130" s="730"/>
      <c r="BJ130" s="730"/>
      <c r="BK130" s="730"/>
      <c r="BL130" s="731"/>
      <c r="BM130" s="729">
        <v>350</v>
      </c>
      <c r="BN130" s="730"/>
      <c r="BO130" s="730"/>
      <c r="BP130" s="730"/>
      <c r="BQ130" s="730"/>
      <c r="BR130" s="730"/>
      <c r="BS130" s="731"/>
      <c r="BT130" s="732"/>
      <c r="BU130" s="733"/>
      <c r="BV130" s="733"/>
      <c r="BW130" s="733"/>
      <c r="BX130" s="733"/>
      <c r="BY130" s="733"/>
      <c r="BZ130" s="73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2">
      <c r="A131" s="735"/>
      <c r="B131" s="736"/>
      <c r="C131" s="736"/>
      <c r="D131" s="736"/>
      <c r="E131" s="736"/>
      <c r="F131" s="736"/>
      <c r="G131" s="736"/>
      <c r="H131" s="736"/>
      <c r="I131" s="736"/>
      <c r="J131" s="736"/>
      <c r="K131" s="736"/>
      <c r="L131" s="736"/>
      <c r="M131" s="736"/>
      <c r="N131" s="736"/>
      <c r="O131" s="736"/>
      <c r="P131" s="736"/>
      <c r="Q131" s="736"/>
      <c r="R131" s="736"/>
      <c r="S131" s="736"/>
      <c r="T131" s="736"/>
      <c r="U131" s="736"/>
      <c r="V131" s="736"/>
      <c r="W131" s="737" t="s">
        <v>465</v>
      </c>
      <c r="X131" s="738"/>
      <c r="Y131" s="738"/>
      <c r="Z131" s="739"/>
      <c r="AA131" s="740">
        <v>5453079</v>
      </c>
      <c r="AB131" s="741"/>
      <c r="AC131" s="741"/>
      <c r="AD131" s="741"/>
      <c r="AE131" s="742"/>
      <c r="AF131" s="743">
        <v>5482932</v>
      </c>
      <c r="AG131" s="741"/>
      <c r="AH131" s="741"/>
      <c r="AI131" s="741"/>
      <c r="AJ131" s="742"/>
      <c r="AK131" s="743">
        <v>5367705</v>
      </c>
      <c r="AL131" s="741"/>
      <c r="AM131" s="741"/>
      <c r="AN131" s="741"/>
      <c r="AO131" s="742"/>
      <c r="AP131" s="744"/>
      <c r="AQ131" s="745"/>
      <c r="AR131" s="745"/>
      <c r="AS131" s="745"/>
      <c r="AT131" s="74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2">
      <c r="A132" s="708" t="s">
        <v>466</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467</v>
      </c>
      <c r="W132" s="712"/>
      <c r="X132" s="712"/>
      <c r="Y132" s="712"/>
      <c r="Z132" s="713"/>
      <c r="AA132" s="714">
        <v>14.89780361</v>
      </c>
      <c r="AB132" s="715"/>
      <c r="AC132" s="715"/>
      <c r="AD132" s="715"/>
      <c r="AE132" s="716"/>
      <c r="AF132" s="717">
        <v>10.628018000000001</v>
      </c>
      <c r="AG132" s="715"/>
      <c r="AH132" s="715"/>
      <c r="AI132" s="715"/>
      <c r="AJ132" s="716"/>
      <c r="AK132" s="717">
        <v>10.27850823</v>
      </c>
      <c r="AL132" s="715"/>
      <c r="AM132" s="715"/>
      <c r="AN132" s="715"/>
      <c r="AO132" s="716"/>
      <c r="AP132" s="718"/>
      <c r="AQ132" s="719"/>
      <c r="AR132" s="719"/>
      <c r="AS132" s="719"/>
      <c r="AT132" s="72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5">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468</v>
      </c>
      <c r="W133" s="721"/>
      <c r="X133" s="721"/>
      <c r="Y133" s="721"/>
      <c r="Z133" s="722"/>
      <c r="AA133" s="723">
        <v>15.1</v>
      </c>
      <c r="AB133" s="724"/>
      <c r="AC133" s="724"/>
      <c r="AD133" s="724"/>
      <c r="AE133" s="725"/>
      <c r="AF133" s="723">
        <v>13.4</v>
      </c>
      <c r="AG133" s="724"/>
      <c r="AH133" s="724"/>
      <c r="AI133" s="724"/>
      <c r="AJ133" s="725"/>
      <c r="AK133" s="723">
        <v>11.9</v>
      </c>
      <c r="AL133" s="724"/>
      <c r="AM133" s="724"/>
      <c r="AN133" s="724"/>
      <c r="AO133" s="725"/>
      <c r="AP133" s="705"/>
      <c r="AQ133" s="706"/>
      <c r="AR133" s="706"/>
      <c r="AS133" s="706"/>
      <c r="AT133" s="70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2"/>
  <cols>
    <col min="1" max="36" width="9" style="242" customWidth="1"/>
    <col min="37" max="16384" width="9" style="241" hidden="1"/>
  </cols>
  <sheetData>
    <row r="1" spans="1:36" ht="13"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41"/>
    </row>
    <row r="17" spans="34:36" ht="13" x14ac:dyDescent="0.2">
      <c r="AJ17" s="241"/>
    </row>
    <row r="18" spans="34:36" ht="13" x14ac:dyDescent="0.2"/>
    <row r="19" spans="34:36" ht="13" x14ac:dyDescent="0.2"/>
    <row r="20" spans="34:36" ht="13" x14ac:dyDescent="0.2">
      <c r="AI20" s="241"/>
      <c r="AJ20" s="241"/>
    </row>
    <row r="21" spans="34:36" ht="13" x14ac:dyDescent="0.2">
      <c r="AJ21" s="241"/>
    </row>
    <row r="22" spans="34:36" ht="13" x14ac:dyDescent="0.2"/>
    <row r="23" spans="34:36" ht="13" x14ac:dyDescent="0.2">
      <c r="AI23" s="241"/>
      <c r="AJ23" s="241"/>
    </row>
    <row r="24" spans="34:36" ht="13" x14ac:dyDescent="0.2">
      <c r="AJ24" s="241"/>
    </row>
    <row r="25" spans="34:36" ht="13" x14ac:dyDescent="0.2">
      <c r="AJ25" s="241"/>
    </row>
    <row r="26" spans="34:36" ht="13" x14ac:dyDescent="0.2">
      <c r="AI26" s="241"/>
      <c r="AJ26" s="241"/>
    </row>
    <row r="27" spans="34:36" ht="13" x14ac:dyDescent="0.2"/>
    <row r="28" spans="34:36" ht="13" x14ac:dyDescent="0.2">
      <c r="AI28" s="241"/>
      <c r="AJ28" s="241"/>
    </row>
    <row r="29" spans="34:36" ht="13" x14ac:dyDescent="0.2">
      <c r="AJ29" s="241"/>
    </row>
    <row r="30" spans="34:36" ht="13" x14ac:dyDescent="0.2"/>
    <row r="31" spans="34:36" ht="13" x14ac:dyDescent="0.2">
      <c r="AH31" s="241"/>
      <c r="AI31" s="241"/>
      <c r="AJ31" s="241"/>
    </row>
    <row r="32" spans="34:36" ht="13" x14ac:dyDescent="0.2"/>
    <row r="33" spans="28:36" ht="13" x14ac:dyDescent="0.2">
      <c r="AI33" s="241"/>
      <c r="AJ33" s="241"/>
    </row>
    <row r="34" spans="28:36" ht="13" x14ac:dyDescent="0.2">
      <c r="AF34" s="241"/>
    </row>
    <row r="35" spans="28:36" ht="13" x14ac:dyDescent="0.2">
      <c r="AB35" s="241"/>
      <c r="AC35" s="241"/>
      <c r="AD35" s="241"/>
      <c r="AF35" s="241"/>
      <c r="AG35" s="241"/>
      <c r="AH35" s="241"/>
      <c r="AI35" s="241"/>
      <c r="AJ35" s="241"/>
    </row>
    <row r="36" spans="28:36" ht="13" x14ac:dyDescent="0.2"/>
    <row r="37" spans="28:36" ht="13" x14ac:dyDescent="0.2">
      <c r="AE37" s="241"/>
      <c r="AJ37" s="241"/>
    </row>
    <row r="38" spans="28:36" ht="13" x14ac:dyDescent="0.2">
      <c r="AB38" s="241"/>
      <c r="AC38" s="241"/>
      <c r="AD38" s="241"/>
      <c r="AE38" s="241"/>
      <c r="AG38" s="241"/>
      <c r="AH38" s="241"/>
      <c r="AI38" s="241"/>
      <c r="AJ38" s="241"/>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41"/>
      <c r="AH49" s="241"/>
      <c r="AI49" s="241"/>
      <c r="AJ49" s="241"/>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41"/>
      <c r="AA63" s="241"/>
    </row>
    <row r="64" spans="22:36" ht="13" x14ac:dyDescent="0.2">
      <c r="V64" s="241"/>
    </row>
    <row r="65" spans="15:36" ht="13" x14ac:dyDescent="0.2">
      <c r="X65" s="241"/>
      <c r="Z65" s="241"/>
      <c r="AC65" s="241"/>
    </row>
    <row r="66" spans="15:36" ht="13" x14ac:dyDescent="0.2">
      <c r="Q66" s="241"/>
      <c r="S66" s="241"/>
      <c r="U66" s="241"/>
      <c r="AF66" s="241"/>
    </row>
    <row r="67" spans="15:36" ht="13" x14ac:dyDescent="0.2">
      <c r="O67" s="241"/>
      <c r="P67" s="241"/>
      <c r="R67" s="241"/>
      <c r="T67" s="241"/>
      <c r="Y67" s="241"/>
      <c r="AB67" s="241"/>
      <c r="AD67" s="241"/>
      <c r="AE67" s="241"/>
      <c r="AG67" s="241"/>
      <c r="AH67" s="241"/>
      <c r="AI67" s="241"/>
      <c r="AJ67" s="241"/>
    </row>
    <row r="68" spans="15:36" ht="13" x14ac:dyDescent="0.2"/>
    <row r="69" spans="15:36" ht="13" x14ac:dyDescent="0.2"/>
    <row r="70" spans="15:36" ht="13" x14ac:dyDescent="0.2"/>
    <row r="71" spans="15:36" ht="13" x14ac:dyDescent="0.2"/>
    <row r="72" spans="15:36" ht="13" x14ac:dyDescent="0.2">
      <c r="AJ72" s="241"/>
    </row>
    <row r="73" spans="15:36" ht="13" x14ac:dyDescent="0.2">
      <c r="AJ73" s="241"/>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41"/>
    </row>
    <row r="97" spans="24:36" ht="13" x14ac:dyDescent="0.2">
      <c r="AA97" s="241"/>
    </row>
    <row r="98" spans="24:36" ht="13" hidden="1" x14ac:dyDescent="0.2">
      <c r="AA98" s="241"/>
    </row>
    <row r="99" spans="24:36" ht="13" hidden="1" x14ac:dyDescent="0.2">
      <c r="AA99" s="241"/>
    </row>
    <row r="100" spans="24:36" ht="13" hidden="1" x14ac:dyDescent="0.2"/>
    <row r="101" spans="24:36" ht="12" hidden="1" customHeight="1" x14ac:dyDescent="0.2">
      <c r="X101" s="241"/>
      <c r="Y101" s="241"/>
      <c r="Z101" s="241"/>
      <c r="AC101" s="241"/>
    </row>
    <row r="102" spans="24:36" ht="1.5" hidden="1" customHeight="1" x14ac:dyDescent="0.2">
      <c r="AC102" s="241"/>
      <c r="AF102" s="241"/>
    </row>
    <row r="103" spans="24:36" ht="13" hidden="1" x14ac:dyDescent="0.2">
      <c r="AB103" s="241"/>
      <c r="AD103" s="241"/>
      <c r="AE103" s="241"/>
      <c r="AF103" s="241"/>
      <c r="AG103" s="241"/>
      <c r="AH103" s="241"/>
      <c r="AI103" s="241"/>
      <c r="AJ103" s="241"/>
    </row>
    <row r="104" spans="24:36" ht="13" hidden="1" x14ac:dyDescent="0.2">
      <c r="AD104" s="241"/>
      <c r="AE104" s="241"/>
      <c r="AG104" s="241"/>
      <c r="AH104" s="241"/>
      <c r="AI104" s="241"/>
      <c r="AJ104" s="241"/>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88"/>
  <sheetViews>
    <sheetView showGridLines="0" zoomScaleNormal="40" zoomScaleSheetLayoutView="55" workbookViewId="0"/>
  </sheetViews>
  <sheetFormatPr defaultColWidth="0" defaultRowHeight="13.5" customHeight="1" zeroHeight="1" x14ac:dyDescent="0.2"/>
  <cols>
    <col min="1" max="1" width="9.08984375" style="242" customWidth="1"/>
    <col min="2" max="15" width="9" style="242" customWidth="1"/>
    <col min="16" max="16" width="9.08984375" style="242" bestFit="1" customWidth="1"/>
    <col min="17" max="34" width="9" style="242" customWidth="1"/>
    <col min="35" max="16384" width="9" style="241" hidden="1"/>
  </cols>
  <sheetData>
    <row r="1" spans="2:34" ht="13"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 x14ac:dyDescent="0.2"/>
    <row r="3" spans="2:34" ht="13" x14ac:dyDescent="0.2"/>
    <row r="4" spans="2:34" ht="13" x14ac:dyDescent="0.2">
      <c r="R4" s="241"/>
      <c r="S4" s="241"/>
      <c r="T4" s="241"/>
      <c r="U4" s="241"/>
      <c r="V4" s="241"/>
      <c r="W4" s="241"/>
      <c r="X4" s="241"/>
      <c r="Y4" s="241"/>
      <c r="Z4" s="241"/>
      <c r="AA4" s="241"/>
      <c r="AB4" s="241"/>
      <c r="AC4" s="241"/>
      <c r="AD4" s="241"/>
      <c r="AE4" s="241"/>
      <c r="AF4" s="241"/>
      <c r="AG4" s="241"/>
      <c r="AH4" s="241"/>
    </row>
    <row r="5" spans="2:34" ht="13" x14ac:dyDescent="0.2">
      <c r="R5" s="241"/>
      <c r="S5" s="241"/>
      <c r="T5" s="241"/>
      <c r="U5" s="241"/>
      <c r="V5" s="241"/>
      <c r="W5" s="241"/>
      <c r="X5" s="241"/>
      <c r="Y5" s="241"/>
      <c r="Z5" s="241"/>
      <c r="AA5" s="241"/>
      <c r="AB5" s="241"/>
      <c r="AC5" s="241"/>
      <c r="AD5" s="241"/>
      <c r="AE5" s="241"/>
      <c r="AF5" s="241"/>
      <c r="AG5" s="241"/>
      <c r="AH5" s="241"/>
    </row>
    <row r="6" spans="2:34" ht="13" x14ac:dyDescent="0.2"/>
    <row r="7" spans="2:34" ht="13" x14ac:dyDescent="0.2"/>
    <row r="8" spans="2:34" ht="13" x14ac:dyDescent="0.2"/>
    <row r="9" spans="2:34" ht="13" x14ac:dyDescent="0.2"/>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9:34" ht="13" x14ac:dyDescent="0.2"/>
    <row r="18" spans="9:34" ht="13"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 x14ac:dyDescent="0.2"/>
    <row r="20" spans="9:34" ht="13" x14ac:dyDescent="0.2"/>
    <row r="21" spans="9:34" ht="13" x14ac:dyDescent="0.2">
      <c r="AH21" s="241"/>
    </row>
    <row r="22" spans="9:34" ht="13" x14ac:dyDescent="0.2">
      <c r="AE22" s="241"/>
      <c r="AF22" s="241"/>
      <c r="AG22" s="241"/>
      <c r="AH22" s="241"/>
    </row>
    <row r="23" spans="9:34" ht="13" x14ac:dyDescent="0.2">
      <c r="U23" s="241"/>
      <c r="V23" s="241"/>
      <c r="W23" s="241"/>
      <c r="X23" s="241"/>
      <c r="Y23" s="241"/>
      <c r="Z23" s="241"/>
      <c r="AA23" s="241"/>
      <c r="AB23" s="241"/>
      <c r="AC23" s="241"/>
      <c r="AD23" s="241"/>
      <c r="AE23" s="241"/>
      <c r="AF23" s="241"/>
      <c r="AG23" s="241"/>
      <c r="AH23" s="241"/>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1"/>
      <c r="W35" s="241"/>
      <c r="X35" s="241"/>
      <c r="Y35" s="241"/>
      <c r="Z35" s="241"/>
      <c r="AA35" s="241"/>
      <c r="AB35" s="241"/>
      <c r="AC35" s="241"/>
      <c r="AD35" s="241"/>
      <c r="AE35" s="241"/>
      <c r="AF35" s="241"/>
      <c r="AG35" s="241"/>
      <c r="AH35" s="241"/>
    </row>
    <row r="36" spans="15:34" ht="13" x14ac:dyDescent="0.2"/>
    <row r="37" spans="15:34" ht="13" x14ac:dyDescent="0.2">
      <c r="AH37" s="241"/>
    </row>
    <row r="38" spans="15:34" ht="13" x14ac:dyDescent="0.2">
      <c r="AE38" s="241"/>
      <c r="AF38" s="241"/>
      <c r="AG38" s="241"/>
      <c r="AH38" s="241"/>
    </row>
    <row r="39" spans="15:34" ht="13" x14ac:dyDescent="0.2"/>
    <row r="40" spans="15:34" ht="13" x14ac:dyDescent="0.2"/>
    <row r="41" spans="15:34" ht="13" x14ac:dyDescent="0.2"/>
    <row r="42" spans="15:34" ht="13" x14ac:dyDescent="0.2"/>
    <row r="43" spans="15:34" ht="13" x14ac:dyDescent="0.2">
      <c r="O43" s="241"/>
      <c r="P43" s="241"/>
      <c r="Q43" s="241"/>
      <c r="R43" s="241"/>
      <c r="S43" s="241"/>
      <c r="T43" s="241"/>
      <c r="U43" s="241"/>
      <c r="V43" s="241"/>
      <c r="W43" s="241"/>
      <c r="X43" s="241"/>
      <c r="Y43" s="241"/>
      <c r="Z43" s="241"/>
      <c r="AA43" s="241"/>
      <c r="AB43" s="241"/>
      <c r="AC43" s="241"/>
      <c r="AD43" s="241"/>
      <c r="AE43" s="241"/>
      <c r="AF43" s="241"/>
      <c r="AG43" s="241"/>
      <c r="AH43" s="241"/>
    </row>
    <row r="44" spans="15:34" ht="13" x14ac:dyDescent="0.2">
      <c r="AH44" s="241"/>
    </row>
    <row r="45" spans="15:34" ht="13" x14ac:dyDescent="0.2"/>
    <row r="46" spans="15:34" ht="13" x14ac:dyDescent="0.2">
      <c r="W46" s="241"/>
      <c r="X46" s="241"/>
      <c r="Y46" s="241"/>
      <c r="Z46" s="241"/>
      <c r="AA46" s="241"/>
      <c r="AB46" s="241"/>
      <c r="AC46" s="241"/>
      <c r="AD46" s="241"/>
      <c r="AE46" s="241"/>
      <c r="AF46" s="241"/>
      <c r="AG46" s="241"/>
      <c r="AH46" s="241"/>
    </row>
    <row r="47" spans="15:34" ht="13" x14ac:dyDescent="0.2"/>
    <row r="48" spans="15:34" ht="13" x14ac:dyDescent="0.2"/>
    <row r="49" spans="22:34" ht="13" x14ac:dyDescent="0.2"/>
    <row r="50" spans="22:34" ht="13" x14ac:dyDescent="0.2">
      <c r="V50" s="241"/>
      <c r="W50" s="241"/>
      <c r="X50" s="241"/>
      <c r="Y50" s="241"/>
      <c r="Z50" s="241"/>
      <c r="AA50" s="241"/>
      <c r="AB50" s="241"/>
      <c r="AC50" s="241"/>
      <c r="AD50" s="241"/>
      <c r="AE50" s="241"/>
      <c r="AF50" s="241"/>
      <c r="AG50" s="241"/>
      <c r="AH50" s="241"/>
    </row>
    <row r="51" spans="22:34" ht="13" x14ac:dyDescent="0.2"/>
    <row r="52" spans="22:34" ht="13" x14ac:dyDescent="0.2"/>
    <row r="53" spans="22:34" ht="13" x14ac:dyDescent="0.2">
      <c r="AH53" s="241"/>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1"/>
      <c r="Z67" s="241"/>
      <c r="AA67" s="241"/>
      <c r="AB67" s="241"/>
      <c r="AC67" s="241"/>
      <c r="AD67" s="241"/>
      <c r="AE67" s="241"/>
      <c r="AF67" s="241"/>
      <c r="AG67" s="241"/>
      <c r="AH67" s="241"/>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workbookViewId="0"/>
  </sheetViews>
  <sheetFormatPr defaultColWidth="0" defaultRowHeight="13.5" customHeight="1" zeroHeight="1" x14ac:dyDescent="0.2"/>
  <cols>
    <col min="1" max="6" width="14.90625" style="243" customWidth="1"/>
    <col min="7" max="8" width="15.90625" style="243" customWidth="1"/>
    <col min="9" max="14" width="16.08984375" style="243" customWidth="1"/>
    <col min="15" max="15" width="6.08984375" style="250" customWidth="1"/>
    <col min="16" max="16" width="3" style="248" customWidth="1"/>
    <col min="17" max="17" width="19.08984375" style="243" hidden="1" customWidth="1"/>
    <col min="18" max="22" width="12.6328125" style="243" hidden="1" customWidth="1"/>
    <col min="23" max="16384" width="8.6328125" style="243" hidden="1"/>
  </cols>
  <sheetData>
    <row r="1" spans="1:16" ht="13" x14ac:dyDescent="0.2">
      <c r="O1" s="244"/>
      <c r="P1" s="244"/>
    </row>
    <row r="2" spans="1:16" ht="13" x14ac:dyDescent="0.2">
      <c r="O2" s="244"/>
      <c r="P2" s="244"/>
    </row>
    <row r="3" spans="1:16" ht="13" x14ac:dyDescent="0.2">
      <c r="O3" s="244"/>
      <c r="P3" s="244"/>
    </row>
    <row r="4" spans="1:16" ht="13" x14ac:dyDescent="0.2">
      <c r="O4" s="244"/>
      <c r="P4" s="244"/>
    </row>
    <row r="5" spans="1:16" ht="16.5" x14ac:dyDescent="0.2">
      <c r="A5" s="245" t="s">
        <v>469</v>
      </c>
      <c r="B5" s="246"/>
      <c r="C5" s="246"/>
      <c r="D5" s="246"/>
      <c r="E5" s="246"/>
      <c r="F5" s="246"/>
      <c r="G5" s="246"/>
      <c r="H5" s="246"/>
      <c r="I5" s="246"/>
      <c r="J5" s="246"/>
      <c r="K5" s="246"/>
      <c r="L5" s="246"/>
      <c r="M5" s="246"/>
      <c r="N5" s="246"/>
      <c r="O5" s="247"/>
    </row>
    <row r="6" spans="1:16" ht="13" x14ac:dyDescent="0.2">
      <c r="A6" s="248"/>
      <c r="B6" s="244"/>
      <c r="C6" s="244"/>
      <c r="D6" s="244"/>
      <c r="E6" s="244"/>
      <c r="F6" s="244"/>
      <c r="G6" s="249" t="s">
        <v>470</v>
      </c>
      <c r="H6" s="249"/>
      <c r="I6" s="249"/>
      <c r="J6" s="249"/>
      <c r="K6" s="244"/>
      <c r="L6" s="244"/>
      <c r="M6" s="244"/>
      <c r="N6" s="244"/>
    </row>
    <row r="7" spans="1:16" ht="13" x14ac:dyDescent="0.2">
      <c r="A7" s="248"/>
      <c r="B7" s="244"/>
      <c r="C7" s="244"/>
      <c r="D7" s="244"/>
      <c r="E7" s="244"/>
      <c r="F7" s="244"/>
      <c r="G7" s="251"/>
      <c r="H7" s="252"/>
      <c r="I7" s="252"/>
      <c r="J7" s="253"/>
      <c r="K7" s="1128" t="s">
        <v>471</v>
      </c>
      <c r="L7" s="254"/>
      <c r="M7" s="255" t="s">
        <v>472</v>
      </c>
      <c r="N7" s="256"/>
    </row>
    <row r="8" spans="1:16" ht="13" x14ac:dyDescent="0.2">
      <c r="A8" s="248"/>
      <c r="B8" s="244"/>
      <c r="C8" s="244"/>
      <c r="D8" s="244"/>
      <c r="E8" s="244"/>
      <c r="F8" s="244"/>
      <c r="G8" s="257"/>
      <c r="H8" s="258"/>
      <c r="I8" s="258"/>
      <c r="J8" s="259"/>
      <c r="K8" s="1129"/>
      <c r="L8" s="260" t="s">
        <v>473</v>
      </c>
      <c r="M8" s="261" t="s">
        <v>474</v>
      </c>
      <c r="N8" s="262" t="s">
        <v>475</v>
      </c>
    </row>
    <row r="9" spans="1:16" ht="13" x14ac:dyDescent="0.2">
      <c r="A9" s="248"/>
      <c r="B9" s="244"/>
      <c r="C9" s="244"/>
      <c r="D9" s="244"/>
      <c r="E9" s="244"/>
      <c r="F9" s="244"/>
      <c r="G9" s="1130" t="s">
        <v>476</v>
      </c>
      <c r="H9" s="1131"/>
      <c r="I9" s="1131"/>
      <c r="J9" s="1132"/>
      <c r="K9" s="263">
        <v>1326132</v>
      </c>
      <c r="L9" s="264">
        <v>44452</v>
      </c>
      <c r="M9" s="265">
        <v>62372</v>
      </c>
      <c r="N9" s="266">
        <v>-28.7</v>
      </c>
    </row>
    <row r="10" spans="1:16" ht="13" x14ac:dyDescent="0.2">
      <c r="A10" s="248"/>
      <c r="B10" s="244"/>
      <c r="C10" s="244"/>
      <c r="D10" s="244"/>
      <c r="E10" s="244"/>
      <c r="F10" s="244"/>
      <c r="G10" s="1130" t="s">
        <v>477</v>
      </c>
      <c r="H10" s="1131"/>
      <c r="I10" s="1131"/>
      <c r="J10" s="1132"/>
      <c r="K10" s="267">
        <v>255301</v>
      </c>
      <c r="L10" s="268">
        <v>8558</v>
      </c>
      <c r="M10" s="269">
        <v>6749</v>
      </c>
      <c r="N10" s="270">
        <v>26.8</v>
      </c>
    </row>
    <row r="11" spans="1:16" ht="13.5" customHeight="1" x14ac:dyDescent="0.2">
      <c r="A11" s="248"/>
      <c r="B11" s="244"/>
      <c r="C11" s="244"/>
      <c r="D11" s="244"/>
      <c r="E11" s="244"/>
      <c r="F11" s="244"/>
      <c r="G11" s="1130" t="s">
        <v>478</v>
      </c>
      <c r="H11" s="1131"/>
      <c r="I11" s="1131"/>
      <c r="J11" s="1132"/>
      <c r="K11" s="267">
        <v>365221</v>
      </c>
      <c r="L11" s="268">
        <v>12242</v>
      </c>
      <c r="M11" s="269">
        <v>10302</v>
      </c>
      <c r="N11" s="270">
        <v>18.8</v>
      </c>
    </row>
    <row r="12" spans="1:16" ht="13.5" customHeight="1" x14ac:dyDescent="0.2">
      <c r="A12" s="248"/>
      <c r="B12" s="244"/>
      <c r="C12" s="244"/>
      <c r="D12" s="244"/>
      <c r="E12" s="244"/>
      <c r="F12" s="244"/>
      <c r="G12" s="1130" t="s">
        <v>479</v>
      </c>
      <c r="H12" s="1131"/>
      <c r="I12" s="1131"/>
      <c r="J12" s="1132"/>
      <c r="K12" s="267">
        <v>8825</v>
      </c>
      <c r="L12" s="268">
        <v>296</v>
      </c>
      <c r="M12" s="269">
        <v>616</v>
      </c>
      <c r="N12" s="270">
        <v>-51.9</v>
      </c>
    </row>
    <row r="13" spans="1:16" ht="13.5" customHeight="1" x14ac:dyDescent="0.2">
      <c r="A13" s="248"/>
      <c r="B13" s="244"/>
      <c r="C13" s="244"/>
      <c r="D13" s="244"/>
      <c r="E13" s="244"/>
      <c r="F13" s="244"/>
      <c r="G13" s="1130" t="s">
        <v>480</v>
      </c>
      <c r="H13" s="1131"/>
      <c r="I13" s="1131"/>
      <c r="J13" s="1132"/>
      <c r="K13" s="267" t="s">
        <v>481</v>
      </c>
      <c r="L13" s="268" t="s">
        <v>481</v>
      </c>
      <c r="M13" s="269">
        <v>4</v>
      </c>
      <c r="N13" s="270" t="s">
        <v>481</v>
      </c>
    </row>
    <row r="14" spans="1:16" ht="13.5" customHeight="1" x14ac:dyDescent="0.2">
      <c r="A14" s="248"/>
      <c r="B14" s="244"/>
      <c r="C14" s="244"/>
      <c r="D14" s="244"/>
      <c r="E14" s="244"/>
      <c r="F14" s="244"/>
      <c r="G14" s="1130" t="s">
        <v>482</v>
      </c>
      <c r="H14" s="1131"/>
      <c r="I14" s="1131"/>
      <c r="J14" s="1132"/>
      <c r="K14" s="267">
        <v>84309</v>
      </c>
      <c r="L14" s="268">
        <v>2826</v>
      </c>
      <c r="M14" s="269">
        <v>2879</v>
      </c>
      <c r="N14" s="270">
        <v>-1.8</v>
      </c>
    </row>
    <row r="15" spans="1:16" ht="13.5" customHeight="1" x14ac:dyDescent="0.2">
      <c r="A15" s="248"/>
      <c r="B15" s="244"/>
      <c r="C15" s="244"/>
      <c r="D15" s="244"/>
      <c r="E15" s="244"/>
      <c r="F15" s="244"/>
      <c r="G15" s="1130" t="s">
        <v>483</v>
      </c>
      <c r="H15" s="1131"/>
      <c r="I15" s="1131"/>
      <c r="J15" s="1132"/>
      <c r="K15" s="267">
        <v>123938</v>
      </c>
      <c r="L15" s="268">
        <v>4154</v>
      </c>
      <c r="M15" s="269">
        <v>1691</v>
      </c>
      <c r="N15" s="270">
        <v>145.69999999999999</v>
      </c>
    </row>
    <row r="16" spans="1:16" ht="13" x14ac:dyDescent="0.2">
      <c r="A16" s="248"/>
      <c r="B16" s="244"/>
      <c r="C16" s="244"/>
      <c r="D16" s="244"/>
      <c r="E16" s="244"/>
      <c r="F16" s="244"/>
      <c r="G16" s="1133" t="s">
        <v>484</v>
      </c>
      <c r="H16" s="1134"/>
      <c r="I16" s="1134"/>
      <c r="J16" s="1135"/>
      <c r="K16" s="268">
        <v>-93410</v>
      </c>
      <c r="L16" s="268">
        <v>-3131</v>
      </c>
      <c r="M16" s="269">
        <v>-6227</v>
      </c>
      <c r="N16" s="270">
        <v>-49.7</v>
      </c>
    </row>
    <row r="17" spans="1:16" ht="13" x14ac:dyDescent="0.2">
      <c r="A17" s="248"/>
      <c r="B17" s="244"/>
      <c r="C17" s="244"/>
      <c r="D17" s="244"/>
      <c r="E17" s="244"/>
      <c r="F17" s="244"/>
      <c r="G17" s="1133" t="s">
        <v>173</v>
      </c>
      <c r="H17" s="1134"/>
      <c r="I17" s="1134"/>
      <c r="J17" s="1135"/>
      <c r="K17" s="268">
        <v>2070316</v>
      </c>
      <c r="L17" s="268">
        <v>69397</v>
      </c>
      <c r="M17" s="269">
        <v>78388</v>
      </c>
      <c r="N17" s="270">
        <v>-11.5</v>
      </c>
    </row>
    <row r="18" spans="1:16" ht="13" x14ac:dyDescent="0.2">
      <c r="A18" s="248"/>
      <c r="B18" s="244"/>
      <c r="C18" s="244"/>
      <c r="D18" s="244"/>
      <c r="E18" s="244"/>
      <c r="F18" s="244"/>
      <c r="G18" s="244"/>
      <c r="H18" s="244"/>
      <c r="I18" s="244"/>
      <c r="J18" s="244"/>
      <c r="K18" s="244"/>
      <c r="L18" s="244"/>
      <c r="M18" s="271"/>
      <c r="N18" s="271"/>
    </row>
    <row r="19" spans="1:16" ht="13" x14ac:dyDescent="0.2">
      <c r="A19" s="248"/>
      <c r="B19" s="244"/>
      <c r="C19" s="244"/>
      <c r="D19" s="244"/>
      <c r="E19" s="244"/>
      <c r="F19" s="244"/>
      <c r="G19" s="244" t="s">
        <v>485</v>
      </c>
      <c r="H19" s="244"/>
      <c r="I19" s="244"/>
      <c r="J19" s="244"/>
      <c r="K19" s="244"/>
      <c r="L19" s="244"/>
      <c r="M19" s="244"/>
      <c r="N19" s="244"/>
    </row>
    <row r="20" spans="1:16" ht="13" x14ac:dyDescent="0.2">
      <c r="A20" s="248"/>
      <c r="B20" s="244"/>
      <c r="C20" s="244"/>
      <c r="D20" s="244"/>
      <c r="E20" s="244"/>
      <c r="F20" s="244"/>
      <c r="G20" s="272"/>
      <c r="H20" s="273"/>
      <c r="I20" s="273"/>
      <c r="J20" s="274"/>
      <c r="K20" s="275" t="s">
        <v>486</v>
      </c>
      <c r="L20" s="276" t="s">
        <v>487</v>
      </c>
      <c r="M20" s="277" t="s">
        <v>488</v>
      </c>
      <c r="N20" s="278"/>
    </row>
    <row r="21" spans="1:16" s="284" customFormat="1" ht="13" x14ac:dyDescent="0.2">
      <c r="A21" s="279"/>
      <c r="B21" s="249"/>
      <c r="C21" s="249"/>
      <c r="D21" s="249"/>
      <c r="E21" s="249"/>
      <c r="F21" s="249"/>
      <c r="G21" s="1136" t="s">
        <v>489</v>
      </c>
      <c r="H21" s="1137"/>
      <c r="I21" s="1137"/>
      <c r="J21" s="1138"/>
      <c r="K21" s="280">
        <v>6.54</v>
      </c>
      <c r="L21" s="281">
        <v>7.37</v>
      </c>
      <c r="M21" s="282">
        <v>-0.83</v>
      </c>
      <c r="N21" s="249"/>
      <c r="O21" s="283"/>
      <c r="P21" s="279"/>
    </row>
    <row r="22" spans="1:16" s="284" customFormat="1" ht="13" x14ac:dyDescent="0.2">
      <c r="A22" s="279"/>
      <c r="B22" s="249"/>
      <c r="C22" s="249"/>
      <c r="D22" s="249"/>
      <c r="E22" s="249"/>
      <c r="F22" s="249"/>
      <c r="G22" s="1136" t="s">
        <v>490</v>
      </c>
      <c r="H22" s="1137"/>
      <c r="I22" s="1137"/>
      <c r="J22" s="1138"/>
      <c r="K22" s="285">
        <v>96.9</v>
      </c>
      <c r="L22" s="286">
        <v>96.3</v>
      </c>
      <c r="M22" s="287">
        <v>0.6</v>
      </c>
      <c r="N22" s="271"/>
      <c r="O22" s="283"/>
      <c r="P22" s="279"/>
    </row>
    <row r="23" spans="1:16" s="284" customFormat="1" ht="13" x14ac:dyDescent="0.2">
      <c r="A23" s="279"/>
      <c r="B23" s="249"/>
      <c r="C23" s="249"/>
      <c r="D23" s="249"/>
      <c r="E23" s="249"/>
      <c r="F23" s="249"/>
      <c r="G23" s="249"/>
      <c r="H23" s="249"/>
      <c r="I23" s="249"/>
      <c r="J23" s="249"/>
      <c r="K23" s="249"/>
      <c r="L23" s="271"/>
      <c r="M23" s="271"/>
      <c r="N23" s="271"/>
      <c r="O23" s="283"/>
      <c r="P23" s="279"/>
    </row>
    <row r="24" spans="1:16" s="284" customFormat="1" ht="13" x14ac:dyDescent="0.2">
      <c r="A24" s="279"/>
      <c r="B24" s="249"/>
      <c r="C24" s="249"/>
      <c r="D24" s="249"/>
      <c r="E24" s="249"/>
      <c r="F24" s="249"/>
      <c r="G24" s="249"/>
      <c r="H24" s="249"/>
      <c r="I24" s="249"/>
      <c r="J24" s="249"/>
      <c r="K24" s="249"/>
      <c r="L24" s="271"/>
      <c r="M24" s="271"/>
      <c r="N24" s="271"/>
      <c r="O24" s="283"/>
      <c r="P24" s="279"/>
    </row>
    <row r="25" spans="1:16" s="284" customFormat="1" ht="13" x14ac:dyDescent="0.2">
      <c r="A25" s="288"/>
      <c r="B25" s="289"/>
      <c r="C25" s="289"/>
      <c r="D25" s="289"/>
      <c r="E25" s="289"/>
      <c r="F25" s="289"/>
      <c r="G25" s="289"/>
      <c r="H25" s="289"/>
      <c r="I25" s="289"/>
      <c r="J25" s="289"/>
      <c r="K25" s="289"/>
      <c r="L25" s="290"/>
      <c r="M25" s="290"/>
      <c r="N25" s="290"/>
      <c r="O25" s="291"/>
      <c r="P25" s="279"/>
    </row>
    <row r="26" spans="1:16" s="284" customFormat="1" ht="13" x14ac:dyDescent="0.2">
      <c r="A26" s="249"/>
      <c r="B26" s="249"/>
      <c r="C26" s="249"/>
      <c r="D26" s="249"/>
      <c r="E26" s="249"/>
      <c r="F26" s="249"/>
      <c r="G26" s="249"/>
      <c r="H26" s="249"/>
      <c r="I26" s="249"/>
      <c r="J26" s="249"/>
      <c r="K26" s="249"/>
      <c r="L26" s="271"/>
      <c r="M26" s="271"/>
      <c r="N26" s="271"/>
      <c r="O26" s="249"/>
      <c r="P26" s="249"/>
    </row>
    <row r="27" spans="1:16" ht="13" x14ac:dyDescent="0.2">
      <c r="K27" s="244"/>
      <c r="L27" s="244"/>
      <c r="M27" s="244"/>
      <c r="N27" s="244"/>
      <c r="O27" s="244"/>
      <c r="P27" s="244"/>
    </row>
    <row r="28" spans="1:16" ht="16.5" x14ac:dyDescent="0.2">
      <c r="A28" s="245" t="s">
        <v>491</v>
      </c>
      <c r="B28" s="246"/>
      <c r="C28" s="246"/>
      <c r="D28" s="246"/>
      <c r="E28" s="246"/>
      <c r="F28" s="246"/>
      <c r="G28" s="246"/>
      <c r="H28" s="246"/>
      <c r="I28" s="246"/>
      <c r="J28" s="246"/>
      <c r="K28" s="246"/>
      <c r="L28" s="246"/>
      <c r="M28" s="246"/>
      <c r="N28" s="246"/>
      <c r="O28" s="292"/>
    </row>
    <row r="29" spans="1:16" ht="13" x14ac:dyDescent="0.2">
      <c r="A29" s="248"/>
      <c r="B29" s="244"/>
      <c r="C29" s="244"/>
      <c r="D29" s="244"/>
      <c r="E29" s="244"/>
      <c r="F29" s="244"/>
      <c r="G29" s="249" t="s">
        <v>492</v>
      </c>
      <c r="H29" s="249"/>
      <c r="I29" s="249"/>
      <c r="J29" s="249"/>
      <c r="K29" s="244"/>
      <c r="L29" s="244"/>
      <c r="M29" s="244"/>
      <c r="N29" s="244"/>
      <c r="O29" s="293"/>
    </row>
    <row r="30" spans="1:16" ht="13" x14ac:dyDescent="0.2">
      <c r="A30" s="248"/>
      <c r="B30" s="244"/>
      <c r="C30" s="244"/>
      <c r="D30" s="244"/>
      <c r="E30" s="244"/>
      <c r="F30" s="244"/>
      <c r="G30" s="251"/>
      <c r="H30" s="252"/>
      <c r="I30" s="252"/>
      <c r="J30" s="253"/>
      <c r="K30" s="1128" t="s">
        <v>471</v>
      </c>
      <c r="L30" s="254"/>
      <c r="M30" s="255" t="s">
        <v>472</v>
      </c>
      <c r="N30" s="256"/>
    </row>
    <row r="31" spans="1:16" ht="13" x14ac:dyDescent="0.2">
      <c r="A31" s="248"/>
      <c r="B31" s="244"/>
      <c r="C31" s="244"/>
      <c r="D31" s="244"/>
      <c r="E31" s="244"/>
      <c r="F31" s="244"/>
      <c r="G31" s="257"/>
      <c r="H31" s="258"/>
      <c r="I31" s="258"/>
      <c r="J31" s="259"/>
      <c r="K31" s="1129"/>
      <c r="L31" s="260" t="s">
        <v>473</v>
      </c>
      <c r="M31" s="261" t="s">
        <v>474</v>
      </c>
      <c r="N31" s="262" t="s">
        <v>475</v>
      </c>
    </row>
    <row r="32" spans="1:16" ht="27" customHeight="1" x14ac:dyDescent="0.2">
      <c r="A32" s="248"/>
      <c r="B32" s="244"/>
      <c r="C32" s="244"/>
      <c r="D32" s="244"/>
      <c r="E32" s="244"/>
      <c r="F32" s="244"/>
      <c r="G32" s="1114" t="s">
        <v>493</v>
      </c>
      <c r="H32" s="1115"/>
      <c r="I32" s="1115"/>
      <c r="J32" s="1116"/>
      <c r="K32" s="294">
        <v>887728</v>
      </c>
      <c r="L32" s="294">
        <v>29757</v>
      </c>
      <c r="M32" s="295">
        <v>34501</v>
      </c>
      <c r="N32" s="296">
        <v>-13.8</v>
      </c>
    </row>
    <row r="33" spans="1:16" ht="13.5" customHeight="1" x14ac:dyDescent="0.2">
      <c r="A33" s="248"/>
      <c r="B33" s="244"/>
      <c r="C33" s="244"/>
      <c r="D33" s="244"/>
      <c r="E33" s="244"/>
      <c r="F33" s="244"/>
      <c r="G33" s="1114" t="s">
        <v>494</v>
      </c>
      <c r="H33" s="1115"/>
      <c r="I33" s="1115"/>
      <c r="J33" s="1116"/>
      <c r="K33" s="294" t="s">
        <v>481</v>
      </c>
      <c r="L33" s="294" t="s">
        <v>481</v>
      </c>
      <c r="M33" s="295" t="s">
        <v>481</v>
      </c>
      <c r="N33" s="296" t="s">
        <v>481</v>
      </c>
    </row>
    <row r="34" spans="1:16" ht="27" customHeight="1" x14ac:dyDescent="0.2">
      <c r="A34" s="248"/>
      <c r="B34" s="244"/>
      <c r="C34" s="244"/>
      <c r="D34" s="244"/>
      <c r="E34" s="244"/>
      <c r="F34" s="244"/>
      <c r="G34" s="1114" t="s">
        <v>495</v>
      </c>
      <c r="H34" s="1115"/>
      <c r="I34" s="1115"/>
      <c r="J34" s="1116"/>
      <c r="K34" s="294" t="s">
        <v>481</v>
      </c>
      <c r="L34" s="294" t="s">
        <v>481</v>
      </c>
      <c r="M34" s="295" t="s">
        <v>481</v>
      </c>
      <c r="N34" s="296" t="s">
        <v>481</v>
      </c>
    </row>
    <row r="35" spans="1:16" ht="27" customHeight="1" x14ac:dyDescent="0.2">
      <c r="A35" s="248"/>
      <c r="B35" s="244"/>
      <c r="C35" s="244"/>
      <c r="D35" s="244"/>
      <c r="E35" s="244"/>
      <c r="F35" s="244"/>
      <c r="G35" s="1114" t="s">
        <v>496</v>
      </c>
      <c r="H35" s="1115"/>
      <c r="I35" s="1115"/>
      <c r="J35" s="1116"/>
      <c r="K35" s="294">
        <v>469848</v>
      </c>
      <c r="L35" s="294">
        <v>15749</v>
      </c>
      <c r="M35" s="295">
        <v>14929</v>
      </c>
      <c r="N35" s="296">
        <v>5.5</v>
      </c>
    </row>
    <row r="36" spans="1:16" ht="27" customHeight="1" x14ac:dyDescent="0.2">
      <c r="A36" s="248"/>
      <c r="B36" s="244"/>
      <c r="C36" s="244"/>
      <c r="D36" s="244"/>
      <c r="E36" s="244"/>
      <c r="F36" s="244"/>
      <c r="G36" s="1114" t="s">
        <v>497</v>
      </c>
      <c r="H36" s="1115"/>
      <c r="I36" s="1115"/>
      <c r="J36" s="1116"/>
      <c r="K36" s="294">
        <v>224227</v>
      </c>
      <c r="L36" s="294">
        <v>7516</v>
      </c>
      <c r="M36" s="295">
        <v>2973</v>
      </c>
      <c r="N36" s="296">
        <v>152.80000000000001</v>
      </c>
    </row>
    <row r="37" spans="1:16" ht="13.5" customHeight="1" x14ac:dyDescent="0.2">
      <c r="A37" s="248"/>
      <c r="B37" s="244"/>
      <c r="C37" s="244"/>
      <c r="D37" s="244"/>
      <c r="E37" s="244"/>
      <c r="F37" s="244"/>
      <c r="G37" s="1114" t="s">
        <v>498</v>
      </c>
      <c r="H37" s="1115"/>
      <c r="I37" s="1115"/>
      <c r="J37" s="1116"/>
      <c r="K37" s="294">
        <v>13906</v>
      </c>
      <c r="L37" s="294">
        <v>466</v>
      </c>
      <c r="M37" s="295">
        <v>840</v>
      </c>
      <c r="N37" s="296">
        <v>-44.5</v>
      </c>
    </row>
    <row r="38" spans="1:16" ht="27" customHeight="1" x14ac:dyDescent="0.2">
      <c r="A38" s="248"/>
      <c r="B38" s="244"/>
      <c r="C38" s="244"/>
      <c r="D38" s="244"/>
      <c r="E38" s="244"/>
      <c r="F38" s="244"/>
      <c r="G38" s="1117" t="s">
        <v>499</v>
      </c>
      <c r="H38" s="1118"/>
      <c r="I38" s="1118"/>
      <c r="J38" s="1119"/>
      <c r="K38" s="297" t="s">
        <v>481</v>
      </c>
      <c r="L38" s="297" t="s">
        <v>481</v>
      </c>
      <c r="M38" s="298">
        <v>5</v>
      </c>
      <c r="N38" s="299" t="s">
        <v>481</v>
      </c>
      <c r="O38" s="293"/>
    </row>
    <row r="39" spans="1:16" ht="13" x14ac:dyDescent="0.2">
      <c r="A39" s="248"/>
      <c r="B39" s="244"/>
      <c r="C39" s="244"/>
      <c r="D39" s="244"/>
      <c r="E39" s="244"/>
      <c r="F39" s="244"/>
      <c r="G39" s="1117" t="s">
        <v>500</v>
      </c>
      <c r="H39" s="1118"/>
      <c r="I39" s="1118"/>
      <c r="J39" s="1119"/>
      <c r="K39" s="300">
        <v>-175156</v>
      </c>
      <c r="L39" s="300">
        <v>-5871</v>
      </c>
      <c r="M39" s="301">
        <v>-3283</v>
      </c>
      <c r="N39" s="302">
        <v>78.8</v>
      </c>
      <c r="O39" s="293"/>
    </row>
    <row r="40" spans="1:16" ht="27" customHeight="1" x14ac:dyDescent="0.2">
      <c r="A40" s="248"/>
      <c r="B40" s="244"/>
      <c r="C40" s="244"/>
      <c r="D40" s="244"/>
      <c r="E40" s="244"/>
      <c r="F40" s="244"/>
      <c r="G40" s="1114" t="s">
        <v>501</v>
      </c>
      <c r="H40" s="1115"/>
      <c r="I40" s="1115"/>
      <c r="J40" s="1116"/>
      <c r="K40" s="300">
        <v>-868833</v>
      </c>
      <c r="L40" s="300">
        <v>-29123</v>
      </c>
      <c r="M40" s="301">
        <v>-35634</v>
      </c>
      <c r="N40" s="302">
        <v>-18.3</v>
      </c>
      <c r="O40" s="293"/>
    </row>
    <row r="41" spans="1:16" ht="13" x14ac:dyDescent="0.2">
      <c r="A41" s="248"/>
      <c r="B41" s="244"/>
      <c r="C41" s="244"/>
      <c r="D41" s="244"/>
      <c r="E41" s="244"/>
      <c r="F41" s="244"/>
      <c r="G41" s="1120" t="s">
        <v>283</v>
      </c>
      <c r="H41" s="1121"/>
      <c r="I41" s="1121"/>
      <c r="J41" s="1122"/>
      <c r="K41" s="294">
        <v>551720</v>
      </c>
      <c r="L41" s="300">
        <v>18494</v>
      </c>
      <c r="M41" s="301">
        <v>14330</v>
      </c>
      <c r="N41" s="302">
        <v>29.1</v>
      </c>
      <c r="O41" s="293"/>
    </row>
    <row r="42" spans="1:16" ht="13" x14ac:dyDescent="0.2">
      <c r="A42" s="248"/>
      <c r="B42" s="244"/>
      <c r="C42" s="244"/>
      <c r="D42" s="244"/>
      <c r="E42" s="244"/>
      <c r="F42" s="244"/>
      <c r="G42" s="303" t="s">
        <v>502</v>
      </c>
      <c r="H42" s="244"/>
      <c r="I42" s="244"/>
      <c r="J42" s="244"/>
      <c r="K42" s="244"/>
      <c r="L42" s="244"/>
      <c r="M42" s="271"/>
      <c r="N42" s="271"/>
      <c r="O42" s="293"/>
    </row>
    <row r="43" spans="1:16" ht="13" x14ac:dyDescent="0.2">
      <c r="A43" s="248"/>
      <c r="B43" s="244"/>
      <c r="C43" s="244"/>
      <c r="D43" s="244"/>
      <c r="E43" s="244"/>
      <c r="F43" s="244"/>
      <c r="G43" s="244"/>
      <c r="H43" s="244"/>
      <c r="I43" s="244"/>
      <c r="J43" s="244"/>
      <c r="K43" s="244"/>
      <c r="L43" s="304"/>
      <c r="M43" s="271"/>
      <c r="N43" s="244"/>
      <c r="O43" s="293"/>
    </row>
    <row r="44" spans="1:16" ht="13" x14ac:dyDescent="0.2">
      <c r="A44" s="248"/>
      <c r="B44" s="244"/>
      <c r="C44" s="244"/>
      <c r="D44" s="244"/>
      <c r="E44" s="244"/>
      <c r="F44" s="244"/>
      <c r="G44" s="244"/>
      <c r="H44" s="244"/>
      <c r="I44" s="244"/>
      <c r="J44" s="244"/>
      <c r="K44" s="244"/>
      <c r="L44" s="244"/>
      <c r="M44" s="271"/>
      <c r="N44" s="244"/>
    </row>
    <row r="45" spans="1:16" ht="13" x14ac:dyDescent="0.2">
      <c r="A45" s="246"/>
      <c r="B45" s="246"/>
      <c r="C45" s="246"/>
      <c r="D45" s="246"/>
      <c r="E45" s="246"/>
      <c r="F45" s="246"/>
      <c r="G45" s="246"/>
      <c r="H45" s="246"/>
      <c r="I45" s="246"/>
      <c r="J45" s="246"/>
      <c r="K45" s="246"/>
      <c r="L45" s="246"/>
      <c r="M45" s="305"/>
      <c r="N45" s="246"/>
      <c r="O45" s="246"/>
      <c r="P45" s="244"/>
    </row>
    <row r="46" spans="1:16" ht="13" x14ac:dyDescent="0.2">
      <c r="A46" s="306"/>
      <c r="B46" s="306"/>
      <c r="C46" s="306"/>
      <c r="D46" s="306"/>
      <c r="E46" s="306"/>
      <c r="F46" s="306"/>
      <c r="G46" s="306"/>
      <c r="H46" s="306"/>
      <c r="I46" s="306"/>
      <c r="J46" s="306"/>
      <c r="K46" s="306"/>
      <c r="L46" s="306"/>
      <c r="M46" s="306"/>
      <c r="N46" s="306"/>
      <c r="O46" s="306"/>
      <c r="P46" s="244"/>
    </row>
    <row r="47" spans="1:16" ht="17.25" customHeight="1" x14ac:dyDescent="0.2">
      <c r="A47" s="307" t="s">
        <v>503</v>
      </c>
      <c r="B47" s="244"/>
      <c r="C47" s="244"/>
      <c r="D47" s="244"/>
      <c r="E47" s="244"/>
      <c r="F47" s="244"/>
      <c r="G47" s="244"/>
      <c r="H47" s="244"/>
      <c r="I47" s="244"/>
      <c r="J47" s="244"/>
      <c r="K47" s="244"/>
      <c r="L47" s="244"/>
      <c r="M47" s="244"/>
      <c r="N47" s="244"/>
    </row>
    <row r="48" spans="1:16" ht="13" x14ac:dyDescent="0.2">
      <c r="A48" s="248"/>
      <c r="B48" s="244"/>
      <c r="C48" s="244"/>
      <c r="D48" s="244"/>
      <c r="E48" s="244"/>
      <c r="F48" s="244"/>
      <c r="G48" s="308" t="s">
        <v>504</v>
      </c>
      <c r="H48" s="308"/>
      <c r="I48" s="308"/>
      <c r="J48" s="308"/>
      <c r="K48" s="308"/>
      <c r="L48" s="308"/>
      <c r="M48" s="309"/>
      <c r="N48" s="308"/>
    </row>
    <row r="49" spans="1:14" ht="13.5" customHeight="1" x14ac:dyDescent="0.2">
      <c r="A49" s="248"/>
      <c r="B49" s="244"/>
      <c r="C49" s="244"/>
      <c r="D49" s="244"/>
      <c r="E49" s="244"/>
      <c r="F49" s="244"/>
      <c r="G49" s="310"/>
      <c r="H49" s="311"/>
      <c r="I49" s="1123" t="s">
        <v>471</v>
      </c>
      <c r="J49" s="1125" t="s">
        <v>505</v>
      </c>
      <c r="K49" s="1126"/>
      <c r="L49" s="1126"/>
      <c r="M49" s="1126"/>
      <c r="N49" s="1127"/>
    </row>
    <row r="50" spans="1:14" ht="13" x14ac:dyDescent="0.2">
      <c r="A50" s="248"/>
      <c r="B50" s="244"/>
      <c r="C50" s="244"/>
      <c r="D50" s="244"/>
      <c r="E50" s="244"/>
      <c r="F50" s="244"/>
      <c r="G50" s="312"/>
      <c r="H50" s="313"/>
      <c r="I50" s="1124"/>
      <c r="J50" s="314" t="s">
        <v>506</v>
      </c>
      <c r="K50" s="315" t="s">
        <v>507</v>
      </c>
      <c r="L50" s="316" t="s">
        <v>508</v>
      </c>
      <c r="M50" s="317" t="s">
        <v>509</v>
      </c>
      <c r="N50" s="318" t="s">
        <v>510</v>
      </c>
    </row>
    <row r="51" spans="1:14" ht="13" x14ac:dyDescent="0.2">
      <c r="A51" s="248"/>
      <c r="B51" s="244"/>
      <c r="C51" s="244"/>
      <c r="D51" s="244"/>
      <c r="E51" s="244"/>
      <c r="F51" s="244"/>
      <c r="G51" s="310" t="s">
        <v>511</v>
      </c>
      <c r="H51" s="311"/>
      <c r="I51" s="319">
        <v>1028923</v>
      </c>
      <c r="J51" s="320">
        <v>34829</v>
      </c>
      <c r="K51" s="321">
        <v>4.4000000000000004</v>
      </c>
      <c r="L51" s="322">
        <v>59338</v>
      </c>
      <c r="M51" s="323">
        <v>6</v>
      </c>
      <c r="N51" s="324">
        <v>-1.6</v>
      </c>
    </row>
    <row r="52" spans="1:14" ht="13" x14ac:dyDescent="0.2">
      <c r="A52" s="248"/>
      <c r="B52" s="244"/>
      <c r="C52" s="244"/>
      <c r="D52" s="244"/>
      <c r="E52" s="244"/>
      <c r="F52" s="244"/>
      <c r="G52" s="325"/>
      <c r="H52" s="326" t="s">
        <v>512</v>
      </c>
      <c r="I52" s="327">
        <v>853710</v>
      </c>
      <c r="J52" s="328">
        <v>28898</v>
      </c>
      <c r="K52" s="329">
        <v>15.2</v>
      </c>
      <c r="L52" s="330">
        <v>34073</v>
      </c>
      <c r="M52" s="331">
        <v>-3</v>
      </c>
      <c r="N52" s="332">
        <v>18.2</v>
      </c>
    </row>
    <row r="53" spans="1:14" ht="13" x14ac:dyDescent="0.2">
      <c r="A53" s="248"/>
      <c r="B53" s="244"/>
      <c r="C53" s="244"/>
      <c r="D53" s="244"/>
      <c r="E53" s="244"/>
      <c r="F53" s="244"/>
      <c r="G53" s="310" t="s">
        <v>513</v>
      </c>
      <c r="H53" s="311"/>
      <c r="I53" s="319">
        <v>898042</v>
      </c>
      <c r="J53" s="320">
        <v>30358</v>
      </c>
      <c r="K53" s="321">
        <v>-12.8</v>
      </c>
      <c r="L53" s="322">
        <v>51262</v>
      </c>
      <c r="M53" s="323">
        <v>-13.6</v>
      </c>
      <c r="N53" s="324">
        <v>0.8</v>
      </c>
    </row>
    <row r="54" spans="1:14" ht="13" x14ac:dyDescent="0.2">
      <c r="A54" s="248"/>
      <c r="B54" s="244"/>
      <c r="C54" s="244"/>
      <c r="D54" s="244"/>
      <c r="E54" s="244"/>
      <c r="F54" s="244"/>
      <c r="G54" s="325"/>
      <c r="H54" s="326" t="s">
        <v>512</v>
      </c>
      <c r="I54" s="327">
        <v>623689</v>
      </c>
      <c r="J54" s="328">
        <v>21083</v>
      </c>
      <c r="K54" s="329">
        <v>-27</v>
      </c>
      <c r="L54" s="330">
        <v>25630</v>
      </c>
      <c r="M54" s="331">
        <v>-24.8</v>
      </c>
      <c r="N54" s="332">
        <v>-2.2000000000000002</v>
      </c>
    </row>
    <row r="55" spans="1:14" ht="13" x14ac:dyDescent="0.2">
      <c r="A55" s="248"/>
      <c r="B55" s="244"/>
      <c r="C55" s="244"/>
      <c r="D55" s="244"/>
      <c r="E55" s="244"/>
      <c r="F55" s="244"/>
      <c r="G55" s="310" t="s">
        <v>514</v>
      </c>
      <c r="H55" s="311"/>
      <c r="I55" s="319">
        <v>1794267</v>
      </c>
      <c r="J55" s="320">
        <v>59315</v>
      </c>
      <c r="K55" s="321">
        <v>95.4</v>
      </c>
      <c r="L55" s="322">
        <v>48407</v>
      </c>
      <c r="M55" s="323">
        <v>-5.6</v>
      </c>
      <c r="N55" s="324">
        <v>101</v>
      </c>
    </row>
    <row r="56" spans="1:14" ht="13" x14ac:dyDescent="0.2">
      <c r="A56" s="248"/>
      <c r="B56" s="244"/>
      <c r="C56" s="244"/>
      <c r="D56" s="244"/>
      <c r="E56" s="244"/>
      <c r="F56" s="244"/>
      <c r="G56" s="325"/>
      <c r="H56" s="326" t="s">
        <v>512</v>
      </c>
      <c r="I56" s="327">
        <v>751340</v>
      </c>
      <c r="J56" s="328">
        <v>24838</v>
      </c>
      <c r="K56" s="329">
        <v>17.8</v>
      </c>
      <c r="L56" s="330">
        <v>23914</v>
      </c>
      <c r="M56" s="331">
        <v>-6.7</v>
      </c>
      <c r="N56" s="332">
        <v>24.5</v>
      </c>
    </row>
    <row r="57" spans="1:14" ht="13" x14ac:dyDescent="0.2">
      <c r="A57" s="248"/>
      <c r="B57" s="244"/>
      <c r="C57" s="244"/>
      <c r="D57" s="244"/>
      <c r="E57" s="244"/>
      <c r="F57" s="244"/>
      <c r="G57" s="310" t="s">
        <v>515</v>
      </c>
      <c r="H57" s="311"/>
      <c r="I57" s="319">
        <v>8340331</v>
      </c>
      <c r="J57" s="320">
        <v>277622</v>
      </c>
      <c r="K57" s="321">
        <v>368</v>
      </c>
      <c r="L57" s="322">
        <v>69477</v>
      </c>
      <c r="M57" s="323">
        <v>43.5</v>
      </c>
      <c r="N57" s="324">
        <v>324.5</v>
      </c>
    </row>
    <row r="58" spans="1:14" ht="13" x14ac:dyDescent="0.2">
      <c r="A58" s="248"/>
      <c r="B58" s="244"/>
      <c r="C58" s="244"/>
      <c r="D58" s="244"/>
      <c r="E58" s="244"/>
      <c r="F58" s="244"/>
      <c r="G58" s="325"/>
      <c r="H58" s="326" t="s">
        <v>512</v>
      </c>
      <c r="I58" s="327">
        <v>2367515</v>
      </c>
      <c r="J58" s="328">
        <v>78807</v>
      </c>
      <c r="K58" s="329">
        <v>217.3</v>
      </c>
      <c r="L58" s="330">
        <v>31528</v>
      </c>
      <c r="M58" s="331">
        <v>31.8</v>
      </c>
      <c r="N58" s="332">
        <v>185.5</v>
      </c>
    </row>
    <row r="59" spans="1:14" ht="13" x14ac:dyDescent="0.2">
      <c r="A59" s="248"/>
      <c r="B59" s="244"/>
      <c r="C59" s="244"/>
      <c r="D59" s="244"/>
      <c r="E59" s="244"/>
      <c r="F59" s="244"/>
      <c r="G59" s="310" t="s">
        <v>516</v>
      </c>
      <c r="H59" s="311"/>
      <c r="I59" s="319">
        <v>1721121</v>
      </c>
      <c r="J59" s="320">
        <v>57692</v>
      </c>
      <c r="K59" s="321">
        <v>-79.2</v>
      </c>
      <c r="L59" s="322">
        <v>59668</v>
      </c>
      <c r="M59" s="323">
        <v>-14.1</v>
      </c>
      <c r="N59" s="324">
        <v>-65.099999999999994</v>
      </c>
    </row>
    <row r="60" spans="1:14" ht="13" x14ac:dyDescent="0.2">
      <c r="A60" s="248"/>
      <c r="B60" s="244"/>
      <c r="C60" s="244"/>
      <c r="D60" s="244"/>
      <c r="E60" s="244"/>
      <c r="F60" s="244"/>
      <c r="G60" s="325"/>
      <c r="H60" s="326" t="s">
        <v>512</v>
      </c>
      <c r="I60" s="333">
        <v>1046349</v>
      </c>
      <c r="J60" s="328">
        <v>35074</v>
      </c>
      <c r="K60" s="329">
        <v>-55.5</v>
      </c>
      <c r="L60" s="330">
        <v>31515</v>
      </c>
      <c r="M60" s="331">
        <v>0</v>
      </c>
      <c r="N60" s="332">
        <v>-55.5</v>
      </c>
    </row>
    <row r="61" spans="1:14" ht="13" x14ac:dyDescent="0.2">
      <c r="A61" s="248"/>
      <c r="B61" s="244"/>
      <c r="C61" s="244"/>
      <c r="D61" s="244"/>
      <c r="E61" s="244"/>
      <c r="F61" s="244"/>
      <c r="G61" s="310" t="s">
        <v>517</v>
      </c>
      <c r="H61" s="334"/>
      <c r="I61" s="335">
        <v>2756537</v>
      </c>
      <c r="J61" s="336">
        <v>91963</v>
      </c>
      <c r="K61" s="337">
        <v>75.2</v>
      </c>
      <c r="L61" s="338">
        <v>57630</v>
      </c>
      <c r="M61" s="339">
        <v>3.2</v>
      </c>
      <c r="N61" s="324">
        <v>72</v>
      </c>
    </row>
    <row r="62" spans="1:14" ht="13" x14ac:dyDescent="0.2">
      <c r="A62" s="248"/>
      <c r="B62" s="244"/>
      <c r="C62" s="244"/>
      <c r="D62" s="244"/>
      <c r="E62" s="244"/>
      <c r="F62" s="244"/>
      <c r="G62" s="325"/>
      <c r="H62" s="326" t="s">
        <v>512</v>
      </c>
      <c r="I62" s="327">
        <v>1128521</v>
      </c>
      <c r="J62" s="328">
        <v>37740</v>
      </c>
      <c r="K62" s="329">
        <v>33.6</v>
      </c>
      <c r="L62" s="330">
        <v>29332</v>
      </c>
      <c r="M62" s="331">
        <v>-0.5</v>
      </c>
      <c r="N62" s="332">
        <v>34.1</v>
      </c>
    </row>
    <row r="63" spans="1:14" ht="13" x14ac:dyDescent="0.2">
      <c r="A63" s="248"/>
      <c r="B63" s="244"/>
      <c r="C63" s="244"/>
      <c r="D63" s="244"/>
      <c r="E63" s="244"/>
      <c r="F63" s="244"/>
      <c r="G63" s="244"/>
      <c r="H63" s="244"/>
      <c r="I63" s="244"/>
      <c r="J63" s="244"/>
      <c r="K63" s="244"/>
      <c r="L63" s="244"/>
      <c r="M63" s="244"/>
      <c r="N63" s="244"/>
    </row>
    <row r="64" spans="1:14" ht="13" x14ac:dyDescent="0.2">
      <c r="A64" s="248"/>
      <c r="B64" s="244"/>
      <c r="C64" s="244"/>
      <c r="D64" s="244"/>
      <c r="E64" s="244"/>
      <c r="F64" s="244"/>
      <c r="G64" s="244"/>
      <c r="H64" s="244"/>
      <c r="I64" s="244"/>
      <c r="J64" s="244"/>
      <c r="K64" s="244"/>
      <c r="L64" s="244"/>
      <c r="M64" s="244"/>
      <c r="N64" s="244"/>
    </row>
    <row r="65" spans="1:16" ht="13" x14ac:dyDescent="0.2">
      <c r="A65" s="248"/>
      <c r="B65" s="244"/>
      <c r="C65" s="244"/>
      <c r="D65" s="244"/>
      <c r="E65" s="244"/>
      <c r="F65" s="244"/>
      <c r="G65" s="244"/>
      <c r="H65" s="244"/>
      <c r="I65" s="244"/>
      <c r="J65" s="244"/>
      <c r="K65" s="244"/>
      <c r="L65" s="244"/>
      <c r="M65" s="244"/>
      <c r="N65" s="244"/>
    </row>
    <row r="66" spans="1:16" ht="13" x14ac:dyDescent="0.2">
      <c r="A66" s="340"/>
      <c r="B66" s="306"/>
      <c r="C66" s="306"/>
      <c r="D66" s="306"/>
      <c r="E66" s="306"/>
      <c r="F66" s="306"/>
      <c r="G66" s="306"/>
      <c r="H66" s="306"/>
      <c r="I66" s="306"/>
      <c r="J66" s="306"/>
      <c r="K66" s="306"/>
      <c r="L66" s="306"/>
      <c r="M66" s="306"/>
      <c r="N66" s="306"/>
      <c r="O66" s="341"/>
    </row>
    <row r="67" spans="1:16" ht="13.5" hidden="1" customHeight="1" x14ac:dyDescent="0.2">
      <c r="G67" s="244"/>
      <c r="H67" s="244"/>
      <c r="I67" s="244"/>
      <c r="J67" s="244"/>
      <c r="K67" s="244"/>
      <c r="L67" s="244"/>
      <c r="M67" s="244"/>
      <c r="N67" s="244"/>
      <c r="O67" s="244"/>
      <c r="P67" s="244"/>
    </row>
    <row r="68" spans="1:16" ht="13.5" hidden="1" customHeight="1" x14ac:dyDescent="0.2">
      <c r="G68" s="244"/>
      <c r="H68" s="244"/>
      <c r="I68" s="244"/>
      <c r="J68" s="244"/>
      <c r="K68" s="244"/>
      <c r="L68" s="244"/>
      <c r="M68" s="244"/>
      <c r="N68" s="244"/>
    </row>
    <row r="69" spans="1:16" ht="13.5" hidden="1" customHeight="1" x14ac:dyDescent="0.2">
      <c r="G69" s="244"/>
      <c r="H69" s="244"/>
      <c r="I69" s="244"/>
      <c r="J69" s="244"/>
      <c r="K69" s="244"/>
      <c r="L69" s="244"/>
      <c r="M69" s="244"/>
      <c r="N69" s="244"/>
    </row>
    <row r="70" spans="1:16" ht="13" hidden="1" x14ac:dyDescent="0.2">
      <c r="G70" s="244"/>
      <c r="H70" s="244"/>
      <c r="I70" s="244"/>
      <c r="J70" s="244"/>
      <c r="K70" s="244"/>
      <c r="L70" s="244"/>
      <c r="M70" s="244"/>
      <c r="N70" s="244"/>
    </row>
    <row r="71" spans="1:16" ht="13" hidden="1" x14ac:dyDescent="0.2">
      <c r="G71" s="244"/>
      <c r="H71" s="244"/>
      <c r="I71" s="244"/>
      <c r="J71" s="244"/>
      <c r="K71" s="244"/>
      <c r="L71" s="244"/>
      <c r="M71" s="244"/>
      <c r="N71" s="244"/>
    </row>
    <row r="72" spans="1:16" ht="13" hidden="1" x14ac:dyDescent="0.2">
      <c r="G72" s="244"/>
      <c r="H72" s="244"/>
      <c r="I72" s="244"/>
      <c r="J72" s="244"/>
      <c r="K72" s="244"/>
      <c r="L72" s="244"/>
      <c r="M72" s="244"/>
      <c r="N72" s="244"/>
    </row>
    <row r="73" spans="1:16" ht="13" hidden="1" x14ac:dyDescent="0.2">
      <c r="G73" s="244"/>
      <c r="H73" s="244"/>
      <c r="I73" s="244"/>
      <c r="J73" s="244"/>
      <c r="K73" s="244"/>
      <c r="L73" s="244"/>
      <c r="M73" s="244"/>
      <c r="N73" s="244"/>
    </row>
    <row r="74" spans="1:16" ht="13" hidden="1" x14ac:dyDescent="0.2"/>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519</v>
      </c>
      <c r="G46" s="8" t="s">
        <v>520</v>
      </c>
      <c r="H46" s="8" t="s">
        <v>521</v>
      </c>
      <c r="I46" s="8" t="s">
        <v>522</v>
      </c>
      <c r="J46" s="9" t="s">
        <v>523</v>
      </c>
    </row>
    <row r="47" spans="2:10" ht="57.75" customHeight="1" x14ac:dyDescent="0.2">
      <c r="B47" s="10"/>
      <c r="C47" s="1139" t="s">
        <v>3</v>
      </c>
      <c r="D47" s="1139"/>
      <c r="E47" s="1140"/>
      <c r="F47" s="11">
        <v>20.16</v>
      </c>
      <c r="G47" s="12">
        <v>19.010000000000002</v>
      </c>
      <c r="H47" s="12">
        <v>16.34</v>
      </c>
      <c r="I47" s="12">
        <v>19.600000000000001</v>
      </c>
      <c r="J47" s="13">
        <v>30.8</v>
      </c>
    </row>
    <row r="48" spans="2:10" ht="57.75" customHeight="1" x14ac:dyDescent="0.2">
      <c r="B48" s="14"/>
      <c r="C48" s="1141" t="s">
        <v>4</v>
      </c>
      <c r="D48" s="1141"/>
      <c r="E48" s="1142"/>
      <c r="F48" s="15">
        <v>5.12</v>
      </c>
      <c r="G48" s="16">
        <v>6.69</v>
      </c>
      <c r="H48" s="16">
        <v>7.65</v>
      </c>
      <c r="I48" s="16">
        <v>6.47</v>
      </c>
      <c r="J48" s="17">
        <v>6.59</v>
      </c>
    </row>
    <row r="49" spans="2:10" ht="57.75" customHeight="1" thickBot="1" x14ac:dyDescent="0.25">
      <c r="B49" s="18"/>
      <c r="C49" s="1143" t="s">
        <v>5</v>
      </c>
      <c r="D49" s="1143"/>
      <c r="E49" s="1144"/>
      <c r="F49" s="19">
        <v>5.59</v>
      </c>
      <c r="G49" s="20">
        <v>0.6</v>
      </c>
      <c r="H49" s="20" t="s">
        <v>524</v>
      </c>
      <c r="I49" s="20">
        <v>2.29</v>
      </c>
      <c r="J49" s="21">
        <v>10.78</v>
      </c>
    </row>
    <row r="50" spans="2:10" ht="13.5" customHeight="1" x14ac:dyDescent="0.2"/>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2">
      <c r="A34" s="22"/>
      <c r="B34" s="31"/>
      <c r="C34" s="1151" t="s">
        <v>525</v>
      </c>
      <c r="D34" s="1151"/>
      <c r="E34" s="1152"/>
      <c r="F34" s="32">
        <v>12.74</v>
      </c>
      <c r="G34" s="33">
        <v>12.11</v>
      </c>
      <c r="H34" s="33">
        <v>12.87</v>
      </c>
      <c r="I34" s="33">
        <v>10.039999999999999</v>
      </c>
      <c r="J34" s="34">
        <v>9.93</v>
      </c>
      <c r="K34" s="22"/>
      <c r="L34" s="22"/>
      <c r="M34" s="22"/>
      <c r="N34" s="22"/>
      <c r="O34" s="22"/>
      <c r="P34" s="22"/>
    </row>
    <row r="35" spans="1:16" ht="39" customHeight="1" x14ac:dyDescent="0.2">
      <c r="A35" s="22"/>
      <c r="B35" s="35"/>
      <c r="C35" s="1145" t="s">
        <v>526</v>
      </c>
      <c r="D35" s="1146"/>
      <c r="E35" s="1147"/>
      <c r="F35" s="36">
        <v>5.1100000000000003</v>
      </c>
      <c r="G35" s="37">
        <v>6.68</v>
      </c>
      <c r="H35" s="37">
        <v>7.65</v>
      </c>
      <c r="I35" s="37">
        <v>6.47</v>
      </c>
      <c r="J35" s="38">
        <v>6.58</v>
      </c>
      <c r="K35" s="22"/>
      <c r="L35" s="22"/>
      <c r="M35" s="22"/>
      <c r="N35" s="22"/>
      <c r="O35" s="22"/>
      <c r="P35" s="22"/>
    </row>
    <row r="36" spans="1:16" ht="39" customHeight="1" x14ac:dyDescent="0.2">
      <c r="A36" s="22"/>
      <c r="B36" s="35"/>
      <c r="C36" s="1145" t="s">
        <v>527</v>
      </c>
      <c r="D36" s="1146"/>
      <c r="E36" s="1147"/>
      <c r="F36" s="36">
        <v>2.16</v>
      </c>
      <c r="G36" s="37">
        <v>2.17</v>
      </c>
      <c r="H36" s="37">
        <v>1.55</v>
      </c>
      <c r="I36" s="37">
        <v>2.4300000000000002</v>
      </c>
      <c r="J36" s="38">
        <v>1.93</v>
      </c>
      <c r="K36" s="22"/>
      <c r="L36" s="22"/>
      <c r="M36" s="22"/>
      <c r="N36" s="22"/>
      <c r="O36" s="22"/>
      <c r="P36" s="22"/>
    </row>
    <row r="37" spans="1:16" ht="39" customHeight="1" x14ac:dyDescent="0.2">
      <c r="A37" s="22"/>
      <c r="B37" s="35"/>
      <c r="C37" s="1145" t="s">
        <v>528</v>
      </c>
      <c r="D37" s="1146"/>
      <c r="E37" s="1147"/>
      <c r="F37" s="36">
        <v>0.65</v>
      </c>
      <c r="G37" s="37">
        <v>0.37</v>
      </c>
      <c r="H37" s="37">
        <v>0.52</v>
      </c>
      <c r="I37" s="37">
        <v>0.6</v>
      </c>
      <c r="J37" s="38">
        <v>0.49</v>
      </c>
      <c r="K37" s="22"/>
      <c r="L37" s="22"/>
      <c r="M37" s="22"/>
      <c r="N37" s="22"/>
      <c r="O37" s="22"/>
      <c r="P37" s="22"/>
    </row>
    <row r="38" spans="1:16" ht="39" customHeight="1" x14ac:dyDescent="0.2">
      <c r="A38" s="22"/>
      <c r="B38" s="35"/>
      <c r="C38" s="1145" t="s">
        <v>529</v>
      </c>
      <c r="D38" s="1146"/>
      <c r="E38" s="1147"/>
      <c r="F38" s="36">
        <v>0.51</v>
      </c>
      <c r="G38" s="37">
        <v>0.38</v>
      </c>
      <c r="H38" s="37">
        <v>0.27</v>
      </c>
      <c r="I38" s="37">
        <v>0.41</v>
      </c>
      <c r="J38" s="38">
        <v>0.15</v>
      </c>
      <c r="K38" s="22"/>
      <c r="L38" s="22"/>
      <c r="M38" s="22"/>
      <c r="N38" s="22"/>
      <c r="O38" s="22"/>
      <c r="P38" s="22"/>
    </row>
    <row r="39" spans="1:16" ht="39" customHeight="1" x14ac:dyDescent="0.2">
      <c r="A39" s="22"/>
      <c r="B39" s="35"/>
      <c r="C39" s="1145" t="s">
        <v>530</v>
      </c>
      <c r="D39" s="1146"/>
      <c r="E39" s="1147"/>
      <c r="F39" s="36">
        <v>0.1</v>
      </c>
      <c r="G39" s="37">
        <v>0.09</v>
      </c>
      <c r="H39" s="37">
        <v>0.11</v>
      </c>
      <c r="I39" s="37">
        <v>0.02</v>
      </c>
      <c r="J39" s="38">
        <v>0</v>
      </c>
      <c r="K39" s="22"/>
      <c r="L39" s="22"/>
      <c r="M39" s="22"/>
      <c r="N39" s="22"/>
      <c r="O39" s="22"/>
      <c r="P39" s="22"/>
    </row>
    <row r="40" spans="1:16" ht="39" customHeight="1" x14ac:dyDescent="0.2">
      <c r="A40" s="22"/>
      <c r="B40" s="35"/>
      <c r="C40" s="1145" t="s">
        <v>531</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532</v>
      </c>
      <c r="D42" s="1146"/>
      <c r="E42" s="1147"/>
      <c r="F42" s="36" t="s">
        <v>481</v>
      </c>
      <c r="G42" s="37" t="s">
        <v>481</v>
      </c>
      <c r="H42" s="37" t="s">
        <v>481</v>
      </c>
      <c r="I42" s="37" t="s">
        <v>481</v>
      </c>
      <c r="J42" s="38" t="s">
        <v>481</v>
      </c>
      <c r="K42" s="22"/>
      <c r="L42" s="22"/>
      <c r="M42" s="22"/>
      <c r="N42" s="22"/>
      <c r="O42" s="22"/>
      <c r="P42" s="22"/>
    </row>
    <row r="43" spans="1:16" ht="39" customHeight="1" thickBot="1" x14ac:dyDescent="0.25">
      <c r="A43" s="22"/>
      <c r="B43" s="40"/>
      <c r="C43" s="1148" t="s">
        <v>533</v>
      </c>
      <c r="D43" s="1149"/>
      <c r="E43" s="1150"/>
      <c r="F43" s="41">
        <v>0</v>
      </c>
      <c r="G43" s="42" t="s">
        <v>481</v>
      </c>
      <c r="H43" s="42" t="s">
        <v>481</v>
      </c>
      <c r="I43" s="42" t="s">
        <v>481</v>
      </c>
      <c r="J43" s="43" t="s">
        <v>481</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6">
    <pageSetUpPr fitToPage="1"/>
  </sheetPr>
  <dimension ref="A1:U56"/>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2">
      <c r="A45" s="48"/>
      <c r="B45" s="1161" t="s">
        <v>11</v>
      </c>
      <c r="C45" s="1162"/>
      <c r="D45" s="58"/>
      <c r="E45" s="1167" t="s">
        <v>12</v>
      </c>
      <c r="F45" s="1167"/>
      <c r="G45" s="1167"/>
      <c r="H45" s="1167"/>
      <c r="I45" s="1167"/>
      <c r="J45" s="1168"/>
      <c r="K45" s="59">
        <v>1013</v>
      </c>
      <c r="L45" s="60">
        <v>1021</v>
      </c>
      <c r="M45" s="60">
        <v>1017</v>
      </c>
      <c r="N45" s="60">
        <v>853</v>
      </c>
      <c r="O45" s="61">
        <v>888</v>
      </c>
      <c r="P45" s="48"/>
      <c r="Q45" s="48"/>
      <c r="R45" s="48"/>
      <c r="S45" s="48"/>
      <c r="T45" s="48"/>
      <c r="U45" s="48"/>
    </row>
    <row r="46" spans="1:21" ht="30.75" customHeight="1" x14ac:dyDescent="0.2">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2">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2">
      <c r="A48" s="48"/>
      <c r="B48" s="1163"/>
      <c r="C48" s="1164"/>
      <c r="D48" s="62"/>
      <c r="E48" s="1155" t="s">
        <v>15</v>
      </c>
      <c r="F48" s="1155"/>
      <c r="G48" s="1155"/>
      <c r="H48" s="1155"/>
      <c r="I48" s="1155"/>
      <c r="J48" s="1156"/>
      <c r="K48" s="63">
        <v>487</v>
      </c>
      <c r="L48" s="64">
        <v>441</v>
      </c>
      <c r="M48" s="64">
        <v>453</v>
      </c>
      <c r="N48" s="64">
        <v>476</v>
      </c>
      <c r="O48" s="65">
        <v>470</v>
      </c>
      <c r="P48" s="48"/>
      <c r="Q48" s="48"/>
      <c r="R48" s="48"/>
      <c r="S48" s="48"/>
      <c r="T48" s="48"/>
      <c r="U48" s="48"/>
    </row>
    <row r="49" spans="1:21" ht="30.75" customHeight="1" x14ac:dyDescent="0.2">
      <c r="A49" s="48"/>
      <c r="B49" s="1163"/>
      <c r="C49" s="1164"/>
      <c r="D49" s="62"/>
      <c r="E49" s="1155" t="s">
        <v>16</v>
      </c>
      <c r="F49" s="1155"/>
      <c r="G49" s="1155"/>
      <c r="H49" s="1155"/>
      <c r="I49" s="1155"/>
      <c r="J49" s="1156"/>
      <c r="K49" s="63">
        <v>389</v>
      </c>
      <c r="L49" s="64">
        <v>345</v>
      </c>
      <c r="M49" s="64">
        <v>326</v>
      </c>
      <c r="N49" s="64">
        <v>265</v>
      </c>
      <c r="O49" s="65">
        <v>224</v>
      </c>
      <c r="P49" s="48"/>
      <c r="Q49" s="48"/>
      <c r="R49" s="48"/>
      <c r="S49" s="48"/>
      <c r="T49" s="48"/>
      <c r="U49" s="48"/>
    </row>
    <row r="50" spans="1:21" ht="30.75" customHeight="1" x14ac:dyDescent="0.2">
      <c r="A50" s="48"/>
      <c r="B50" s="1163"/>
      <c r="C50" s="1164"/>
      <c r="D50" s="62"/>
      <c r="E50" s="1155" t="s">
        <v>17</v>
      </c>
      <c r="F50" s="1155"/>
      <c r="G50" s="1155"/>
      <c r="H50" s="1155"/>
      <c r="I50" s="1155"/>
      <c r="J50" s="1156"/>
      <c r="K50" s="63" t="s">
        <v>481</v>
      </c>
      <c r="L50" s="64">
        <v>14</v>
      </c>
      <c r="M50" s="64">
        <v>14</v>
      </c>
      <c r="N50" s="64">
        <v>14</v>
      </c>
      <c r="O50" s="65">
        <v>14</v>
      </c>
      <c r="P50" s="48"/>
      <c r="Q50" s="48"/>
      <c r="R50" s="48"/>
      <c r="S50" s="48"/>
      <c r="T50" s="48"/>
      <c r="U50" s="48"/>
    </row>
    <row r="51" spans="1:21" ht="30.75" customHeight="1" x14ac:dyDescent="0.2">
      <c r="A51" s="48"/>
      <c r="B51" s="1165"/>
      <c r="C51" s="1166"/>
      <c r="D51" s="66"/>
      <c r="E51" s="1155" t="s">
        <v>18</v>
      </c>
      <c r="F51" s="1155"/>
      <c r="G51" s="1155"/>
      <c r="H51" s="1155"/>
      <c r="I51" s="1155"/>
      <c r="J51" s="1156"/>
      <c r="K51" s="63" t="s">
        <v>481</v>
      </c>
      <c r="L51" s="64" t="s">
        <v>481</v>
      </c>
      <c r="M51" s="64" t="s">
        <v>481</v>
      </c>
      <c r="N51" s="64">
        <v>0</v>
      </c>
      <c r="O51" s="65" t="s">
        <v>481</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1056</v>
      </c>
      <c r="L52" s="64">
        <v>1009</v>
      </c>
      <c r="M52" s="64">
        <v>999</v>
      </c>
      <c r="N52" s="64">
        <v>1025</v>
      </c>
      <c r="O52" s="65">
        <v>1043</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833</v>
      </c>
      <c r="L53" s="69">
        <v>812</v>
      </c>
      <c r="M53" s="69">
        <v>811</v>
      </c>
      <c r="N53" s="69">
        <v>583</v>
      </c>
      <c r="O53" s="70">
        <v>553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2016-02-15T01:33:22Z</dcterms:created>
  <dcterms:modified xsi:type="dcterms:W3CDTF">2024-03-26T06:07:48Z</dcterms:modified>
  <cp:category/>
</cp:coreProperties>
</file>