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72.23.10.152\share\180_財政管理課\財政部門\総括\財政状況資料集（類似団体比較カード含）\令和6年度決算\(8.3.2)【312(木)〆】令和６年度財政状況資料集の作成等について\修正提出\"/>
    </mc:Choice>
  </mc:AlternateContent>
  <xr:revisionPtr revIDLastSave="0" documentId="13_ncr:1_{1B519E65-A5CD-43DB-9A36-586527ADDD36}"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E34" i="10"/>
  <c r="C34" i="10"/>
  <c r="C35" i="10" s="1"/>
  <c r="U34" i="10" l="1"/>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<sst xmlns="http://schemas.openxmlformats.org/spreadsheetml/2006/main" count="1074" uniqueCount="562">
  <si>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</si>
  <si>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</si>
  <si>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</si>
  <si>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</si>
  <si>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</si>
  <si>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</si>
  <si>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</si>
  <si>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</si>
  <si>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</si>
  <si>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</si>
  <si>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</si>
  <si>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</si>
  <si>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</si>
  <si>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</si>
  <si>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</si>
  <si>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</si>
  <si>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</si>
  <si>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</si>
  <si>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</si>
  <si>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</si>
  <si>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</si>
  <si>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</si>
  <si>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</si>
  <si>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</si>
  <si>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</si>
  <si>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</si>
  <si>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</si>
  <si>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</si>
  <si>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</si>
  <si>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</si>
  <si>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</si>
  <si>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</si>
  <si>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</si>
  <si>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</si>
  <si>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</si>
  <si>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</si>
  <si>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</si>
  <si>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</si>
  <si>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</si>
  <si>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</si>
  <si>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</si>
  <si>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</si>
  <si>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</si>
  <si>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</si>
  <si>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</si>
  <si>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</si>
  <si>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</si>
  <si>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</si>
  <si>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</si>
  <si>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</si>
  <si>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</si>
  <si>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</si>
  <si>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</si>
  <si>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</si>
  <si>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</si>
  <si>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</si>
  <si>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</si>
  <si>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</si>
  <si>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</si>
  <si>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</si>
  <si>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</si>
  <si>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</si>
  <si>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</si>
  <si>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</si>
  <si>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</si>
  <si>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</si>
  <si>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</si>
  <si>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</si>
  <si>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</si>
  <si>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</si>
  <si>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</si>
  <si>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</si>
  <si>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</si>
  <si>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</si>
  <si>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</si>
  <si>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</si>
  <si>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</si>
  <si>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</si>
  <si>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</si>
  <si>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</si>
  <si>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</si>
  <si>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</si>
  <si>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</si>
  <si>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</si>
  <si>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</si>
  <si>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</si>
  <si>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</si>
  <si>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</si>
  <si>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</si>
  <si>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</si>
  <si>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</si>
  <si>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</si>
  <si>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</si>
  <si>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</si>
  <si>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吉田町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</si>
  <si>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</si>
  <si>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</si>
  <si>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</si>
  <si>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</si>
  <si>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</si>
  <si>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</si>
  <si>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</si>
  <si>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</si>
  <si>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</si>
  <si>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</si>
  <si>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</si>
  <si>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</si>
  <si>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</si>
  <si>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</si>
  <si>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</si>
  <si>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</si>
  <si>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</si>
  <si>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</si>
  <si>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</si>
  <si>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</si>
  <si>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</si>
  <si>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</si>
  <si>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</si>
  <si>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</si>
  <si>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</si>
  <si>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</si>
  <si>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</si>
  <si>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</si>
  <si>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</si>
  <si>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</si>
  <si>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</si>
  <si>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</si>
  <si>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</si>
  <si>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</si>
  <si>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</si>
  <si>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</si>
  <si>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</si>
  <si>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</si>
  <si>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</si>
  <si>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</si>
  <si>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</si>
  <si>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</si>
  <si>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</si>
  <si>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</si>
  <si>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</si>
  <si>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</si>
  <si>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</si>
  <si>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</si>
  <si>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</si>
  <si>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</si>
  <si>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</si>
  <si>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</si>
  <si>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</si>
  <si>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</si>
  <si>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</si>
  <si>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</si>
  <si>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</si>
  <si>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</si>
  <si>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</si>
  <si>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</si>
  <si>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</si>
  <si>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</si>
  <si>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</si>
  <si>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</si>
  <si>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</si>
  <si>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</si>
  <si>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</si>
  <si>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</si>
  <si>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</si>
  <si>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</si>
  <si>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</si>
  <si>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</si>
  <si>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</si>
  <si>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</si>
  <si>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</si>
  <si>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</si>
  <si>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</si>
  <si>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</si>
  <si>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</si>
  <si>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</si>
  <si>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</si>
  <si>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</si>
  <si>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</si>
  <si>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</si>
  <si>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</si>
  <si>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</si>
  <si>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</si>
  <si>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</si>
  <si>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</si>
  <si>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</si>
  <si>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</si>
  <si>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</si>
  <si>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</si>
  <si>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</si>
  <si>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</si>
  <si>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</si>
  <si>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</si>
  <si>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</si>
  <si>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</si>
  <si>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</si>
  <si>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</si>
  <si>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</si>
  <si>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</si>
  <si>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</si>
  <si>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</si>
  <si>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</si>
  <si>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</si>
  <si>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</si>
  <si>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静岡県吉田町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</si>
  <si>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</si>
  <si>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</si>
  <si>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</si>
  <si>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</si>
  <si>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</si>
  <si>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</si>
  <si>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</si>
  <si>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</si>
  <si>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</si>
  <si>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</si>
  <si>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</si>
  <si>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</si>
  <si>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</si>
  <si>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</si>
  <si>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</si>
  <si>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</si>
  <si>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</si>
  <si>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</si>
  <si>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</si>
  <si>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</si>
  <si>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</si>
  <si>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</si>
  <si>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</si>
  <si>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</si>
  <si>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</si>
  <si>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</si>
  <si>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</si>
  <si>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</si>
  <si>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</si>
  <si>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</si>
  <si>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</si>
  <si>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</si>
  <si>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</si>
  <si>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</si>
  <si>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</si>
  <si>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</si>
  <si>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</si>
  <si>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</si>
  <si>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</si>
  <si>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</si>
  <si>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</si>
  <si>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</si>
  <si>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</si>
  <si>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</si>
  <si>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</si>
  <si>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</si>
  <si>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</si>
  <si>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</si>
  <si>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</si>
  <si>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</si>
  <si>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</si>
  <si>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</si>
  <si>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</si>
  <si>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</si>
  <si>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</si>
  <si>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</si>
  <si>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</si>
  <si>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</si>
  <si>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</si>
  <si>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</si>
  <si>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</si>
  <si>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</si>
  <si>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</si>
  <si>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</si>
  <si>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</si>
  <si>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</si>
  <si>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</si>
  <si>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</si>
  <si>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</si>
  <si>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</si>
  <si>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</si>
  <si>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</si>
  <si>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</si>
  <si>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</si>
  <si>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</si>
  <si>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</si>
  <si>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</si>
  <si>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</si>
  <si>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</si>
  <si>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</si>
  <si>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</si>
  <si>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</si>
  <si>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</si>
  <si>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</si>
  <si>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</si>
  <si>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</si>
  <si>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</si>
  <si>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</si>
  <si>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</si>
  <si>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</si>
  <si>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</si>
  <si>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</si>
  <si>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</si>
  <si>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</si>
  <si>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</si>
  <si>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</si>
  <si>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</si>
  <si>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</si>
  <si>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</si>
  <si>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</si>
  <si>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</si>
  <si>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</si>
  <si>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</si>
  <si>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</si>
  <si>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</si>
  <si>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</si>
  <si>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</si>
  <si>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</si>
  <si>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</si>
  <si>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</si>
  <si>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</si>
  <si>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</si>
  <si>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</si>
  <si>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</si>
  <si>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</si>
  <si>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</si>
  <si>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</si>
  <si>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</si>
  <si>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</si>
  <si>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</si>
  <si>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</si>
  <si>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</si>
  <si>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</si>
  <si>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</si>
  <si>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</si>
  <si>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</si>
  <si>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</si>
  <si>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</si>
  <si>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</si>
  <si>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</si>
  <si>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</si>
  <si>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</si>
  <si>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</si>
  <si>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</si>
  <si>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</si>
  <si>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</si>
  <si>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</si>
  <si>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</si>
  <si>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</si>
  <si>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</si>
  <si>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</si>
  <si>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</si>
  <si>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</si>
  <si>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</si>
  <si>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</si>
  <si>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</si>
  <si>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</si>
  <si>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</si>
  <si>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</si>
  <si>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</si>
  <si>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静岡県吉田町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</si>
  <si>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</si>
  <si>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</si>
  <si>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</si>
  <si>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</si>
  <si>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</si>
  <si>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</si>
  <si>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</si>
  <si>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</si>
  <si>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</si>
  <si>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</si>
  <si>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</si>
  <si>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</si>
  <si>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</si>
  <si>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</si>
  <si>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</si>
  <si>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</si>
  <si>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</si>
  <si>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</si>
  <si>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</si>
  <si>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</si>
  <si>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</si>
  <si>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</si>
  <si>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</si>
  <si>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</si>
  <si>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</si>
  <si>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</si>
  <si>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</si>
  <si>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</si>
  <si>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</si>
  <si>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</si>
  <si>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</si>
  <si>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</si>
  <si>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</si>
  <si>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</si>
  <si>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</si>
  <si>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</si>
  <si>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</si>
  <si>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</si>
  <si>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</si>
  <si>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</si>
  <si>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</si>
  <si>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</si>
  <si>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</si>
  <si>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</si>
  <si>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</si>
  <si>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</si>
  <si>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</si>
  <si>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</si>
  <si>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</si>
  <si>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</si>
  <si>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</si>
  <si>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</si>
  <si>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</si>
  <si>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</si>
  <si>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</si>
  <si>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</si>
  <si>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</si>
  <si>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</si>
  <si>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</si>
  <si>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</si>
  <si>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</si>
  <si>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</si>
  <si>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</si>
  <si>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</si>
  <si>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</si>
  <si>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</si>
  <si>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</si>
  <si>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</si>
  <si>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</si>
  <si>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</si>
  <si>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</si>
  <si>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</si>
  <si>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</si>
  <si>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</si>
  <si>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</si>
  <si>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</si>
  <si>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</si>
  <si>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</si>
  <si>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</si>
  <si>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</si>
  <si>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</si>
  <si>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</si>
  <si>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</si>
  <si>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</si>
  <si>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</si>
  <si>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</si>
  <si>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</si>
  <si>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</si>
  <si>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</si>
  <si>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</si>
  <si>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</si>
  <si>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</si>
  <si>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</si>
  <si>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</si>
  <si>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</si>
  <si>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</si>
  <si>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</si>
  <si>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</si>
  <si>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</si>
  <si>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</si>
  <si>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</si>
  <si>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</si>
  <si>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</si>
  <si>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</si>
  <si>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</si>
  <si>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</si>
  <si>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</si>
  <si>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</si>
  <si>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</si>
  <si>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</si>
  <si>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</si>
  <si>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</si>
  <si>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</si>
  <si>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</si>
  <si>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</si>
  <si>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</si>
  <si>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</si>
  <si>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</si>
  <si>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</si>
  <si>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</si>
  <si>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</si>
  <si>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</si>
  <si>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</si>
  <si>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</si>
  <si>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</si>
  <si>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</si>
  <si>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</si>
  <si>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</si>
  <si>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</si>
  <si>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</si>
  <si>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</si>
  <si>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</si>
  <si>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</si>
  <si>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</si>
  <si>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</si>
  <si>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</si>
  <si>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</si>
  <si>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</si>
  <si>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</si>
  <si>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</si>
  <si>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</si>
  <si>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</si>
  <si>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</si>
  <si>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</si>
  <si>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</si>
  <si>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</si>
  <si>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</si>
  <si>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</si>
  <si>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</si>
  <si>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</si>
  <si>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</si>
  <si>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</si>
  <si>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</si>
  <si>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</si>
  <si>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</si>
  <si>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</si>
  <si>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</si>
  <si>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</si>
  <si>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</si>
  <si>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</si>
  <si>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</si>
  <si>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</si>
  <si>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</si>
  <si>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</si>
  <si>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</si>
  <si>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</si>
  <si>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</si>
  <si>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</si>
  <si>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</si>
  <si>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</si>
  <si>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</si>
  <si>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</si>
  <si>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</si>
  <si>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</si>
  <si>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</si>
  <si>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0.15</t>
  </si>
  <si>
    <t>▲ 8.22</t>
  </si>
  <si>
    <t>▲ 2.43</t>
  </si>
  <si>
    <t>一般会計</t>
  </si>
  <si>
    <t>水道事業会計</t>
  </si>
  <si>
    <t>介護保険事業特別会計</t>
  </si>
  <si>
    <t>公共下水道事業会計</t>
  </si>
  <si>
    <t>国民健康保険事業特別会計</t>
  </si>
  <si>
    <t>後期高齢者医療事業特別会計</t>
  </si>
  <si>
    <t>土地取得事業特別会計</t>
  </si>
  <si>
    <t>その他会計（赤字）</t>
  </si>
  <si>
    <t>その他会計（黒字）</t>
  </si>
  <si>
    <t>R02</t>
    <phoneticPr fontId="5"/>
  </si>
  <si>
    <t>R03</t>
    <phoneticPr fontId="5"/>
  </si>
  <si>
    <t>R04</t>
    <phoneticPr fontId="5"/>
  </si>
  <si>
    <t>R05</t>
    <phoneticPr fontId="5"/>
  </si>
  <si>
    <t>R06</t>
    <phoneticPr fontId="5"/>
  </si>
  <si>
    <t>吉田町牧之原市広域施設組合</t>
    <rPh sb="0" eb="3">
      <t>ヨシダチョウ</t>
    </rPh>
    <rPh sb="3" eb="7">
      <t>マキノハラシ</t>
    </rPh>
    <rPh sb="7" eb="9">
      <t>コウイキ</t>
    </rPh>
    <rPh sb="9" eb="11">
      <t>シセツ</t>
    </rPh>
    <rPh sb="11" eb="13">
      <t>クミアイ</t>
    </rPh>
    <phoneticPr fontId="2"/>
  </si>
  <si>
    <t>榛原総合病院組合（普通会計分）</t>
    <rPh sb="0" eb="2">
      <t>ハイバラ</t>
    </rPh>
    <rPh sb="2" eb="4">
      <t>ソウゴウ</t>
    </rPh>
    <rPh sb="4" eb="6">
      <t>ビョウイン</t>
    </rPh>
    <rPh sb="6" eb="8">
      <t>クミアイ</t>
    </rPh>
    <rPh sb="9" eb="11">
      <t>フツウ</t>
    </rPh>
    <rPh sb="11" eb="13">
      <t>カイケイ</t>
    </rPh>
    <rPh sb="13" eb="14">
      <t>ブン</t>
    </rPh>
    <phoneticPr fontId="2"/>
  </si>
  <si>
    <t>榛原総合病院組合（事業会計分）</t>
    <rPh sb="0" eb="2">
      <t>ハイバラ</t>
    </rPh>
    <rPh sb="2" eb="4">
      <t>ソウゴウ</t>
    </rPh>
    <rPh sb="4" eb="6">
      <t>ビョウイン</t>
    </rPh>
    <rPh sb="6" eb="8">
      <t>クミアイ</t>
    </rPh>
    <rPh sb="9" eb="11">
      <t>ジギョウ</t>
    </rPh>
    <rPh sb="11" eb="13">
      <t>カイケイ</t>
    </rPh>
    <rPh sb="13" eb="14">
      <t>ブン</t>
    </rPh>
    <phoneticPr fontId="2"/>
  </si>
  <si>
    <t>駿遠学園管理組合</t>
    <rPh sb="0" eb="2">
      <t>スンエン</t>
    </rPh>
    <rPh sb="2" eb="4">
      <t>ガクエン</t>
    </rPh>
    <rPh sb="4" eb="6">
      <t>カンリ</t>
    </rPh>
    <rPh sb="6" eb="8">
      <t>クミアイ</t>
    </rPh>
    <phoneticPr fontId="2"/>
  </si>
  <si>
    <t>静岡県市町総合事務組合</t>
    <rPh sb="0" eb="3">
      <t>シズオカケン</t>
    </rPh>
    <rPh sb="3" eb="4">
      <t>シ</t>
    </rPh>
    <rPh sb="4" eb="5">
      <t>マチ</t>
    </rPh>
    <rPh sb="5" eb="7">
      <t>ソウゴウ</t>
    </rPh>
    <rPh sb="7" eb="9">
      <t>ジム</t>
    </rPh>
    <rPh sb="9" eb="11">
      <t>クミアイ</t>
    </rPh>
    <phoneticPr fontId="2"/>
  </si>
  <si>
    <t>静岡県後期高齢者医療広域連合(普通会計分）</t>
    <rPh sb="0" eb="3">
      <t>シズオカケン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</si>
  <si>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</si>
  <si>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静岡地方税滞納整理機構</t>
    <rPh sb="0" eb="2">
      <t>シズオカ</t>
    </rPh>
    <rPh sb="2" eb="5">
      <t>チホウゼイ</t>
    </rPh>
    <rPh sb="5" eb="7">
      <t>タイノウ</t>
    </rPh>
    <rPh sb="7" eb="9">
      <t>セイリ</t>
    </rPh>
    <rPh sb="9" eb="11">
      <t>キコウ</t>
    </rPh>
    <phoneticPr fontId="2"/>
  </si>
  <si>
    <t>-</t>
    <phoneticPr fontId="2"/>
  </si>
  <si>
    <t>ふるさとよしだ寄附金基金</t>
    <rPh sb="7" eb="10">
      <t>キフキン</t>
    </rPh>
    <rPh sb="10" eb="12">
      <t>キキン</t>
    </rPh>
    <phoneticPr fontId="5"/>
  </si>
  <si>
    <t>吉田町立小・中学校建設基金</t>
    <rPh sb="0" eb="3">
      <t>ヨシダチョウ</t>
    </rPh>
    <rPh sb="3" eb="4">
      <t>リツ</t>
    </rPh>
    <rPh sb="4" eb="5">
      <t>チイ</t>
    </rPh>
    <rPh sb="6" eb="9">
      <t>チュウガッコウ</t>
    </rPh>
    <rPh sb="9" eb="11">
      <t>ケンセツ</t>
    </rPh>
    <rPh sb="11" eb="13">
      <t>キキン</t>
    </rPh>
    <phoneticPr fontId="5"/>
  </si>
  <si>
    <t>吉田町教育振興基金</t>
    <rPh sb="0" eb="3">
      <t>ヨシダチョウ</t>
    </rPh>
    <rPh sb="3" eb="5">
      <t>キョウイク</t>
    </rPh>
    <rPh sb="5" eb="7">
      <t>シンコウ</t>
    </rPh>
    <rPh sb="7" eb="9">
      <t>キキン</t>
    </rPh>
    <phoneticPr fontId="5"/>
  </si>
  <si>
    <t>-</t>
    <phoneticPr fontId="2"/>
  </si>
  <si>
    <t>吉田町ふるさと・水と土基金</t>
    <rPh sb="0" eb="3">
      <t>ヨシダチョウ</t>
    </rPh>
    <phoneticPr fontId="5"/>
  </si>
  <si>
    <t>吉田町地域福祉基金</t>
    <rPh sb="0" eb="3">
      <t>ヨシダチョウ</t>
    </rPh>
    <rPh sb="3" eb="9">
      <t>チイキフクシキキン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</si>
</sst>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DE03-43FF-9F61-107B5717C9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39456</c:v>
                </c:pt>
                <c:pt idx="1">
                  <c:v>35579</c:v>
                </c:pt>
                <c:pt idx="2">
                  <c:v>24094</c:v>
                </c:pt>
                <c:pt idx="3">
                  <c:v>33728</c:v>
                </c:pt>
                <c:pt idx="4">
                  <c:v>47651</c:v>
                </c:pt>
              </c:numCache>
            </c:numRef>
          </c:val>
          <c:smooth val="0"/>
          <c:extLst>
            <c:ext xmlns:c16="http://schemas.microsoft.com/office/drawing/2014/chart" uri="{C3380CC4-5D6E-409C-BE32-E72D297353CC}">
              <c16:uniqueId val="{00000001-DE03-43FF-9F61-107B5717C9B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6.38</c:v>
                </c:pt>
                <c:pt idx="1">
                  <c:v>16.45</c:v>
                </c:pt>
                <c:pt idx="2">
                  <c:v>14.38</c:v>
                </c:pt>
                <c:pt idx="3">
                  <c:v>7.8</c:v>
                </c:pt>
                <c:pt idx="4">
                  <c:v>12.86</c:v>
                </c:pt>
              </c:numCache>
            </c:numRef>
          </c:val>
          <c:extLst>
            <c:ext xmlns:c16="http://schemas.microsoft.com/office/drawing/2014/chart" uri="{C3380CC4-5D6E-409C-BE32-E72D297353CC}">
              <c16:uniqueId val="{00000000-2CC5-4920-9EED-13AFF74AB7F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22.06</c:v>
                </c:pt>
                <c:pt idx="1">
                  <c:v>23.36</c:v>
                </c:pt>
                <c:pt idx="2">
                  <c:v>28.54</c:v>
                </c:pt>
                <c:pt idx="3">
                  <c:v>26.93</c:v>
                </c:pt>
                <c:pt idx="4">
                  <c:v>18.5</c:v>
                </c:pt>
              </c:numCache>
            </c:numRef>
          </c:val>
          <c:extLst>
            <c:ext xmlns:c16="http://schemas.microsoft.com/office/drawing/2014/chart" uri="{C3380CC4-5D6E-409C-BE32-E72D297353CC}">
              <c16:uniqueId val="{00000001-2CC5-4920-9EED-13AFF74AB7F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-0.15</c:v>
                </c:pt>
                <c:pt idx="1">
                  <c:v>13.08</c:v>
                </c:pt>
                <c:pt idx="2">
                  <c:v>2.41</c:v>
                </c:pt>
                <c:pt idx="3">
                  <c:v>-8.2200000000000006</c:v>
                </c:pt>
                <c:pt idx="4">
                  <c:v>-2.4300000000000002</c:v>
                </c:pt>
              </c:numCache>
            </c:numRef>
          </c:val>
          <c:smooth val="0"/>
          <c:extLst>
            <c:ext xmlns:c16="http://schemas.microsoft.com/office/drawing/2014/chart" uri="{C3380CC4-5D6E-409C-BE32-E72D297353CC}">
              <c16:uniqueId val="{00000002-2CC5-4920-9EED-13AFF74AB7F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429-419E-B237-CC8E14565E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429-419E-B237-CC8E14565EE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429-419E-B237-CC8E14565EEE}"/>
            </c:ext>
          </c:extLst>
        </c:ser>
        <c:ser>
          <c:idx val="3"/>
          <c:order val="3"/>
          <c:tx>
            <c:strRef>
              <c:f>データシート!$A$30</c:f>
              <c:strCache>
                <c:ptCount val="1"/>
                <c:pt idx="0">
                  <c:v>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429-419E-B237-CC8E14565EEE}"/>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0.01</c:v>
                </c:pt>
                <c:pt idx="8">
                  <c:v>#N/A</c:v>
                </c:pt>
                <c:pt idx="9">
                  <c:v>0.02</c:v>
                </c:pt>
              </c:numCache>
            </c:numRef>
          </c:val>
          <c:extLst>
            <c:ext xmlns:c16="http://schemas.microsoft.com/office/drawing/2014/chart" uri="{C3380CC4-5D6E-409C-BE32-E72D297353CC}">
              <c16:uniqueId val="{00000004-2429-419E-B237-CC8E14565EEE}"/>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1.08</c:v>
                </c:pt>
                <c:pt idx="2">
                  <c:v>#N/A</c:v>
                </c:pt>
                <c:pt idx="3">
                  <c:v>1.1100000000000001</c:v>
                </c:pt>
                <c:pt idx="4">
                  <c:v>#N/A</c:v>
                </c:pt>
                <c:pt idx="5">
                  <c:v>0.63</c:v>
                </c:pt>
                <c:pt idx="6">
                  <c:v>#N/A</c:v>
                </c:pt>
                <c:pt idx="7">
                  <c:v>0.47</c:v>
                </c:pt>
                <c:pt idx="8">
                  <c:v>#N/A</c:v>
                </c:pt>
                <c:pt idx="9">
                  <c:v>0.34</c:v>
                </c:pt>
              </c:numCache>
            </c:numRef>
          </c:val>
          <c:extLst>
            <c:ext xmlns:c16="http://schemas.microsoft.com/office/drawing/2014/chart" uri="{C3380CC4-5D6E-409C-BE32-E72D297353CC}">
              <c16:uniqueId val="{00000005-2429-419E-B237-CC8E14565EEE}"/>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0.96</c:v>
                </c:pt>
                <c:pt idx="2">
                  <c:v>#N/A</c:v>
                </c:pt>
                <c:pt idx="3">
                  <c:v>0.91</c:v>
                </c:pt>
                <c:pt idx="4">
                  <c:v>#N/A</c:v>
                </c:pt>
                <c:pt idx="5">
                  <c:v>0.8</c:v>
                </c:pt>
                <c:pt idx="6">
                  <c:v>#N/A</c:v>
                </c:pt>
                <c:pt idx="7">
                  <c:v>0.83</c:v>
                </c:pt>
                <c:pt idx="8">
                  <c:v>#N/A</c:v>
                </c:pt>
                <c:pt idx="9">
                  <c:v>0.62</c:v>
                </c:pt>
              </c:numCache>
            </c:numRef>
          </c:val>
          <c:extLst>
            <c:ext xmlns:c16="http://schemas.microsoft.com/office/drawing/2014/chart" uri="{C3380CC4-5D6E-409C-BE32-E72D297353CC}">
              <c16:uniqueId val="{00000006-2429-419E-B237-CC8E14565EEE}"/>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1.86</c:v>
                </c:pt>
                <c:pt idx="2">
                  <c:v>#N/A</c:v>
                </c:pt>
                <c:pt idx="3">
                  <c:v>1.37</c:v>
                </c:pt>
                <c:pt idx="4">
                  <c:v>#N/A</c:v>
                </c:pt>
                <c:pt idx="5">
                  <c:v>1.27</c:v>
                </c:pt>
                <c:pt idx="6">
                  <c:v>#N/A</c:v>
                </c:pt>
                <c:pt idx="7">
                  <c:v>1.31</c:v>
                </c:pt>
                <c:pt idx="8">
                  <c:v>#N/A</c:v>
                </c:pt>
                <c:pt idx="9">
                  <c:v>1.34</c:v>
                </c:pt>
              </c:numCache>
            </c:numRef>
          </c:val>
          <c:extLst>
            <c:ext xmlns:c16="http://schemas.microsoft.com/office/drawing/2014/chart" uri="{C3380CC4-5D6E-409C-BE32-E72D297353CC}">
              <c16:uniqueId val="{00000007-2429-419E-B237-CC8E14565EE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9.07</c:v>
                </c:pt>
                <c:pt idx="2">
                  <c:v>#N/A</c:v>
                </c:pt>
                <c:pt idx="3">
                  <c:v>8.81</c:v>
                </c:pt>
                <c:pt idx="4">
                  <c:v>#N/A</c:v>
                </c:pt>
                <c:pt idx="5">
                  <c:v>9.01</c:v>
                </c:pt>
                <c:pt idx="6">
                  <c:v>#N/A</c:v>
                </c:pt>
                <c:pt idx="7">
                  <c:v>8.83</c:v>
                </c:pt>
                <c:pt idx="8">
                  <c:v>#N/A</c:v>
                </c:pt>
                <c:pt idx="9">
                  <c:v>9.1199999999999992</c:v>
                </c:pt>
              </c:numCache>
            </c:numRef>
          </c:val>
          <c:extLst>
            <c:ext xmlns:c16="http://schemas.microsoft.com/office/drawing/2014/chart" uri="{C3380CC4-5D6E-409C-BE32-E72D297353CC}">
              <c16:uniqueId val="{00000008-2429-419E-B237-CC8E14565EE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6.38</c:v>
                </c:pt>
                <c:pt idx="2">
                  <c:v>#N/A</c:v>
                </c:pt>
                <c:pt idx="3">
                  <c:v>16.440000000000001</c:v>
                </c:pt>
                <c:pt idx="4">
                  <c:v>#N/A</c:v>
                </c:pt>
                <c:pt idx="5">
                  <c:v>14.38</c:v>
                </c:pt>
                <c:pt idx="6">
                  <c:v>#N/A</c:v>
                </c:pt>
                <c:pt idx="7">
                  <c:v>7.8</c:v>
                </c:pt>
                <c:pt idx="8">
                  <c:v>#N/A</c:v>
                </c:pt>
                <c:pt idx="9">
                  <c:v>12.85</c:v>
                </c:pt>
              </c:numCache>
            </c:numRef>
          </c:val>
          <c:extLst>
            <c:ext xmlns:c16="http://schemas.microsoft.com/office/drawing/2014/chart" uri="{C3380CC4-5D6E-409C-BE32-E72D297353CC}">
              <c16:uniqueId val="{00000009-2429-419E-B237-CC8E14565EE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1204</c:v>
                </c:pt>
                <c:pt idx="5">
                  <c:v>1196</c:v>
                </c:pt>
                <c:pt idx="8">
                  <c:v>1170</c:v>
                </c:pt>
                <c:pt idx="11">
                  <c:v>1030</c:v>
                </c:pt>
                <c:pt idx="14">
                  <c:v>1024</c:v>
                </c:pt>
              </c:numCache>
            </c:numRef>
          </c:val>
          <c:extLst>
            <c:ext xmlns:c16="http://schemas.microsoft.com/office/drawing/2014/chart" uri="{C3380CC4-5D6E-409C-BE32-E72D297353CC}">
              <c16:uniqueId val="{00000000-76AE-4BDD-8BC8-654006D07A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AE-4BDD-8BC8-654006D07A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30</c:v>
                </c:pt>
                <c:pt idx="3">
                  <c:v>27</c:v>
                </c:pt>
                <c:pt idx="6">
                  <c:v>27</c:v>
                </c:pt>
                <c:pt idx="9">
                  <c:v>27</c:v>
                </c:pt>
                <c:pt idx="12">
                  <c:v>27</c:v>
                </c:pt>
              </c:numCache>
            </c:numRef>
          </c:val>
          <c:extLst>
            <c:ext xmlns:c16="http://schemas.microsoft.com/office/drawing/2014/chart" uri="{C3380CC4-5D6E-409C-BE32-E72D297353CC}">
              <c16:uniqueId val="{00000002-76AE-4BDD-8BC8-654006D07A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228</c:v>
                </c:pt>
                <c:pt idx="3">
                  <c:v>232</c:v>
                </c:pt>
                <c:pt idx="6">
                  <c:v>230</c:v>
                </c:pt>
                <c:pt idx="9">
                  <c:v>238</c:v>
                </c:pt>
                <c:pt idx="12">
                  <c:v>237</c:v>
                </c:pt>
              </c:numCache>
            </c:numRef>
          </c:val>
          <c:extLst>
            <c:ext xmlns:c16="http://schemas.microsoft.com/office/drawing/2014/chart" uri="{C3380CC4-5D6E-409C-BE32-E72D297353CC}">
              <c16:uniqueId val="{00000003-76AE-4BDD-8BC8-654006D07A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537</c:v>
                </c:pt>
                <c:pt idx="3">
                  <c:v>529</c:v>
                </c:pt>
                <c:pt idx="6">
                  <c:v>489</c:v>
                </c:pt>
                <c:pt idx="9">
                  <c:v>422</c:v>
                </c:pt>
                <c:pt idx="12">
                  <c:v>371</c:v>
                </c:pt>
              </c:numCache>
            </c:numRef>
          </c:val>
          <c:extLst>
            <c:ext xmlns:c16="http://schemas.microsoft.com/office/drawing/2014/chart" uri="{C3380CC4-5D6E-409C-BE32-E72D297353CC}">
              <c16:uniqueId val="{00000004-76AE-4BDD-8BC8-654006D07A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AE-4BDD-8BC8-654006D07A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AE-4BDD-8BC8-654006D07A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1028</c:v>
                </c:pt>
                <c:pt idx="3">
                  <c:v>1046</c:v>
                </c:pt>
                <c:pt idx="6">
                  <c:v>1102</c:v>
                </c:pt>
                <c:pt idx="9">
                  <c:v>1032</c:v>
                </c:pt>
                <c:pt idx="12">
                  <c:v>973</c:v>
                </c:pt>
              </c:numCache>
            </c:numRef>
          </c:val>
          <c:extLst>
            <c:ext xmlns:c16="http://schemas.microsoft.com/office/drawing/2014/chart" uri="{C3380CC4-5D6E-409C-BE32-E72D297353CC}">
              <c16:uniqueId val="{00000007-76AE-4BDD-8BC8-654006D07A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619</c:v>
                </c:pt>
                <c:pt idx="2">
                  <c:v>#N/A</c:v>
                </c:pt>
                <c:pt idx="3">
                  <c:v>#N/A</c:v>
                </c:pt>
                <c:pt idx="4">
                  <c:v>638</c:v>
                </c:pt>
                <c:pt idx="5">
                  <c:v>#N/A</c:v>
                </c:pt>
                <c:pt idx="6">
                  <c:v>#N/A</c:v>
                </c:pt>
                <c:pt idx="7">
                  <c:v>678</c:v>
                </c:pt>
                <c:pt idx="8">
                  <c:v>#N/A</c:v>
                </c:pt>
                <c:pt idx="9">
                  <c:v>#N/A</c:v>
                </c:pt>
                <c:pt idx="10">
                  <c:v>689</c:v>
                </c:pt>
                <c:pt idx="11">
                  <c:v>#N/A</c:v>
                </c:pt>
                <c:pt idx="12">
                  <c:v>#N/A</c:v>
                </c:pt>
                <c:pt idx="13">
                  <c:v>584</c:v>
                </c:pt>
                <c:pt idx="14">
                  <c:v>#N/A</c:v>
                </c:pt>
              </c:numCache>
            </c:numRef>
          </c:val>
          <c:smooth val="0"/>
          <c:extLst>
            <c:ext xmlns:c16="http://schemas.microsoft.com/office/drawing/2014/chart" uri="{C3380CC4-5D6E-409C-BE32-E72D297353CC}">
              <c16:uniqueId val="{00000008-76AE-4BDD-8BC8-654006D07A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10967</c:v>
                </c:pt>
                <c:pt idx="5">
                  <c:v>10726</c:v>
                </c:pt>
                <c:pt idx="8">
                  <c:v>10119</c:v>
                </c:pt>
                <c:pt idx="11">
                  <c:v>9556</c:v>
                </c:pt>
                <c:pt idx="14">
                  <c:v>9053</c:v>
                </c:pt>
              </c:numCache>
            </c:numRef>
          </c:val>
          <c:extLst>
            <c:ext xmlns:c16="http://schemas.microsoft.com/office/drawing/2014/chart" uri="{C3380CC4-5D6E-409C-BE32-E72D297353CC}">
              <c16:uniqueId val="{00000000-F8DB-493F-8B0E-6039D64215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1982</c:v>
                </c:pt>
                <c:pt idx="5">
                  <c:v>1903</c:v>
                </c:pt>
                <c:pt idx="8">
                  <c:v>1797</c:v>
                </c:pt>
                <c:pt idx="11">
                  <c:v>1829</c:v>
                </c:pt>
                <c:pt idx="14">
                  <c:v>1953</c:v>
                </c:pt>
              </c:numCache>
            </c:numRef>
          </c:val>
          <c:extLst>
            <c:ext xmlns:c16="http://schemas.microsoft.com/office/drawing/2014/chart" uri="{C3380CC4-5D6E-409C-BE32-E72D297353CC}">
              <c16:uniqueId val="{00000001-F8DB-493F-8B0E-6039D64215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3093</c:v>
                </c:pt>
                <c:pt idx="5">
                  <c:v>3292</c:v>
                </c:pt>
                <c:pt idx="8">
                  <c:v>3752</c:v>
                </c:pt>
                <c:pt idx="11">
                  <c:v>3637</c:v>
                </c:pt>
                <c:pt idx="14">
                  <c:v>3346</c:v>
                </c:pt>
              </c:numCache>
            </c:numRef>
          </c:val>
          <c:extLst>
            <c:ext xmlns:c16="http://schemas.microsoft.com/office/drawing/2014/chart" uri="{C3380CC4-5D6E-409C-BE32-E72D297353CC}">
              <c16:uniqueId val="{00000002-F8DB-493F-8B0E-6039D64215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DB-493F-8B0E-6039D64215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8DB-493F-8B0E-6039D64215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DB-493F-8B0E-6039D64215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1154</c:v>
                </c:pt>
                <c:pt idx="3">
                  <c:v>906</c:v>
                </c:pt>
                <c:pt idx="6">
                  <c:v>760</c:v>
                </c:pt>
                <c:pt idx="9">
                  <c:v>617</c:v>
                </c:pt>
                <c:pt idx="12">
                  <c:v>454</c:v>
                </c:pt>
              </c:numCache>
            </c:numRef>
          </c:val>
          <c:extLst>
            <c:ext xmlns:c16="http://schemas.microsoft.com/office/drawing/2014/chart" uri="{C3380CC4-5D6E-409C-BE32-E72D297353CC}">
              <c16:uniqueId val="{00000006-F8DB-493F-8B0E-6039D64215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2061</c:v>
                </c:pt>
                <c:pt idx="3">
                  <c:v>1899</c:v>
                </c:pt>
                <c:pt idx="6">
                  <c:v>1767</c:v>
                </c:pt>
                <c:pt idx="9">
                  <c:v>1599</c:v>
                </c:pt>
                <c:pt idx="12">
                  <c:v>1415</c:v>
                </c:pt>
              </c:numCache>
            </c:numRef>
          </c:val>
          <c:extLst>
            <c:ext xmlns:c16="http://schemas.microsoft.com/office/drawing/2014/chart" uri="{C3380CC4-5D6E-409C-BE32-E72D297353CC}">
              <c16:uniqueId val="{00000007-F8DB-493F-8B0E-6039D64215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5175</c:v>
                </c:pt>
                <c:pt idx="3">
                  <c:v>4920</c:v>
                </c:pt>
                <c:pt idx="6">
                  <c:v>4672</c:v>
                </c:pt>
                <c:pt idx="9">
                  <c:v>4636</c:v>
                </c:pt>
                <c:pt idx="12">
                  <c:v>4498</c:v>
                </c:pt>
              </c:numCache>
            </c:numRef>
          </c:val>
          <c:extLst>
            <c:ext xmlns:c16="http://schemas.microsoft.com/office/drawing/2014/chart" uri="{C3380CC4-5D6E-409C-BE32-E72D297353CC}">
              <c16:uniqueId val="{00000008-F8DB-493F-8B0E-6039D64215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257</c:v>
                </c:pt>
                <c:pt idx="3">
                  <c:v>213</c:v>
                </c:pt>
                <c:pt idx="6">
                  <c:v>187</c:v>
                </c:pt>
                <c:pt idx="9">
                  <c:v>146</c:v>
                </c:pt>
                <c:pt idx="12">
                  <c:v>133</c:v>
                </c:pt>
              </c:numCache>
            </c:numRef>
          </c:val>
          <c:extLst>
            <c:ext xmlns:c16="http://schemas.microsoft.com/office/drawing/2014/chart" uri="{C3380CC4-5D6E-409C-BE32-E72D297353CC}">
              <c16:uniqueId val="{00000009-F8DB-493F-8B0E-6039D64215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10917</c:v>
                </c:pt>
                <c:pt idx="3">
                  <c:v>10701</c:v>
                </c:pt>
                <c:pt idx="6">
                  <c:v>9933</c:v>
                </c:pt>
                <c:pt idx="9">
                  <c:v>9199</c:v>
                </c:pt>
                <c:pt idx="12">
                  <c:v>8793</c:v>
                </c:pt>
              </c:numCache>
            </c:numRef>
          </c:val>
          <c:extLst>
            <c:ext xmlns:c16="http://schemas.microsoft.com/office/drawing/2014/chart" uri="{C3380CC4-5D6E-409C-BE32-E72D297353CC}">
              <c16:uniqueId val="{0000000A-F8DB-493F-8B0E-6039D64215A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3523</c:v>
                </c:pt>
                <c:pt idx="2">
                  <c:v>#N/A</c:v>
                </c:pt>
                <c:pt idx="3">
                  <c:v>#N/A</c:v>
                </c:pt>
                <c:pt idx="4">
                  <c:v>2718</c:v>
                </c:pt>
                <c:pt idx="5">
                  <c:v>#N/A</c:v>
                </c:pt>
                <c:pt idx="6">
                  <c:v>#N/A</c:v>
                </c:pt>
                <c:pt idx="7">
                  <c:v>1650</c:v>
                </c:pt>
                <c:pt idx="8">
                  <c:v>#N/A</c:v>
                </c:pt>
                <c:pt idx="9">
                  <c:v>#N/A</c:v>
                </c:pt>
                <c:pt idx="10">
                  <c:v>1174</c:v>
                </c:pt>
                <c:pt idx="11">
                  <c:v>#N/A</c:v>
                </c:pt>
                <c:pt idx="12">
                  <c:v>#N/A</c:v>
                </c:pt>
                <c:pt idx="13">
                  <c:v>943</c:v>
                </c:pt>
                <c:pt idx="14">
                  <c:v>#N/A</c:v>
                </c:pt>
              </c:numCache>
            </c:numRef>
          </c:val>
          <c:smooth val="0"/>
          <c:extLst>
            <c:ext xmlns:c16="http://schemas.microsoft.com/office/drawing/2014/chart" uri="{C3380CC4-5D6E-409C-BE32-E72D297353CC}">
              <c16:uniqueId val="{0000000B-F8DB-493F-8B0E-6039D64215A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2037</c:v>
                </c:pt>
                <c:pt idx="1">
                  <c:v>1921</c:v>
                </c:pt>
                <c:pt idx="2">
                  <c:v>1357</c:v>
                </c:pt>
              </c:numCache>
            </c:numRef>
          </c:val>
          <c:extLst>
            <c:ext xmlns:c16="http://schemas.microsoft.com/office/drawing/2014/chart" uri="{C3380CC4-5D6E-409C-BE32-E72D297353CC}">
              <c16:uniqueId val="{00000000-DFFA-406B-A12B-518678B5208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c:v>
                </c:pt>
                <c:pt idx="1">
                  <c:v>2</c:v>
                </c:pt>
                <c:pt idx="2">
                  <c:v>2</c:v>
                </c:pt>
              </c:numCache>
            </c:numRef>
          </c:val>
          <c:extLst>
            <c:ext xmlns:c16="http://schemas.microsoft.com/office/drawing/2014/chart" uri="{C3380CC4-5D6E-409C-BE32-E72D297353CC}">
              <c16:uniqueId val="{00000001-DFFA-406B-A12B-518678B5208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736</c:v>
                </c:pt>
                <c:pt idx="1">
                  <c:v>797</c:v>
                </c:pt>
                <c:pt idx="2">
                  <c:v>1081</c:v>
                </c:pt>
              </c:numCache>
            </c:numRef>
          </c:val>
          <c:extLst>
            <c:ext xmlns:c16="http://schemas.microsoft.com/office/drawing/2014/chart" uri="{C3380CC4-5D6E-409C-BE32-E72D297353CC}">
              <c16:uniqueId val="{00000002-DFFA-406B-A12B-518678B5208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静岡県吉田町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町上</a:t>
          </a:r>
          <a: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号線整備事業や消防積載車整備事業等に活用した起債の元金償還が始まったが、津波避難タワー整備に係る起債の償還が一部終了したため、元利償還金は令和</a:t>
          </a:r>
          <a: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年度と比較して約</a:t>
          </a:r>
          <a: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0.6</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億円減少した。</a:t>
          </a:r>
          <a:endPar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上記により、災害復旧費等に係る基準財政需要額が減少したため算入公債費等が減少した。</a:t>
          </a:r>
          <a:endPar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実質公債費比率の分子については、令和</a:t>
          </a:r>
          <a: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と比較し、元利償還金等及び算入公債費等がともに減少しているが、元利償還金の減少幅の方が大きいため、実質公債費比率の分子は減少した。津波避難タワー整備に加え、防潮堤整備等の津波防災まちづくりを推進していることから、将来負担も考慮し必要な事業については継続して実施する。</a:t>
          </a:r>
          <a:endPar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公営企業債の元利償還金に対する繰入金は公共下水道事業が対象であるが、起債償還のピークを過ぎたことで減少した。</a:t>
          </a:r>
          <a:endParaRPr kumimoji="0"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組合等が起こした地方債の元利償還金に対する負担金等は吉田町牧之原市広域施設組合が主な対象であるが、近年は</a:t>
          </a:r>
          <a:r>
            <a:rPr kumimoji="0"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ごみ処理業務、し尿処理業務、学校給食業務等において施設の老朽化対策事業に伴う</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借入を行っており、元金償還の開始等により増加傾向となってい</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たが、牧之原市とのあん分率の減少により、組合等が起こした地方債の元利償還金に対する負担金等は減少した。</a:t>
          </a:r>
          <a:endParaRPr kumimoji="0"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満期一括償還地方債は利用していない。</a:t>
          </a:r>
          <a:endParaRPr kumimoji="1" lang="ja-JP" altLang="en-US" sz="1000">
            <a:solidFill>
              <a:schemeClr val="tx1"/>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静岡県吉田町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一般会計等に係る地方債の現在高は、地方債管理原則（当年度借入額－当年度緊急防災・減災事業債借入額＜当年度元金償還額）に基づき事業を実施することにより起債の抑制に努めた結果、令和</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年度と比較し減少した。</a:t>
          </a:r>
          <a:endPar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公営企業等繰入見込額及び組合等負担等見込額については、公共下水道事業及び吉田町牧之原市広域施設組合における地方債残高の減少により、それぞれ減少している。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退職手当負担見込額は、フルタイム会計年度任用職員の退職手当制度適用に伴い、静岡県市町総合事務組合への積立額が増加したことにより、将来負担額が減少した。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また、一般財源で対応した普通建設事業が多く発生し、財政調整基金の取り崩しが増加したことにより、財政調整基金の残高が減少したことで充当可能基金が減少した。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静岡県吉田町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基金全体の残高は、令和</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年度と比較して</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億円減少した。内訳は、財政調整基金が約</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5.6</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億円の減少、その他特定目的基金が約</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億円の増加となっている。各基金の増減理由は下記のとおり。</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不測の事態や将来の基金を活用した事業実施に備えるため、適切に残高を管理していく。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一方で、状況に合わせた基金の活用についても併せて検討していく。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特定目的基金のうち最も積立額が多い基金はふるさとよしだ寄附金基金であり、吉田町の主要事業「災害に強く安全・安心に暮らせるまちづくり」、「豊かな自然と共生するまちづくり」、「活力と魅力あふれる産業振興のまちづくり」、「多様な人々が快適に暮らせるまちづくり」、「誰もが健康でいきいきと暮らせるまちづくり」、「次代を担う心豊かな人を育むまちづくり」、「行政と住民が一体となって取り組むまちづくり」の</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項目について、ふるさと納税寄附金の用途を指定された指定寄附分を当基金に積み立てて、翌年度以降の事業に充当している。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また、小中学校の建設に備えた「吉田町立小・中学校建設基金」、吉田町の教育の振興を図るための「吉田町教育振興基金」を合わせた</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つの基金でその他特定目的基金残高の約</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97</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％以上を占めている。</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は前年度と比較し当初予算時の吉田町教育振興基金と吉田町地域福祉基金の取崩しによる基金残高の微減があるものの、ふるさと納税額のうち、基金に積み立てる指定寄附分が増加し、ふるさとよしだ寄附金基金への積立額が増加したことで、基金残高が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ふるさとよしだ寄附金基金については、ふるさと納税に係る寄附金の指定寄附を原資としているため、寄附者の意向に沿った活用をしつつ、今後の事業展開に合わせて適正な基金の積立に努めていく。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また、その他特定目的基金についても今後の事業の動向を注視し、基金の目的に沿った運用を行うとともに、状況に合わせた活用について検討を行う。</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財政調整基金の残高は、令和</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年度と比較し約</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5.6</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減少した。要因としては、北区いきいきセンター用地の取得や防潮堤整備等の一般財源で対応した普通建設事業が多く発生したことや給与改定等による人件費の上昇などで、結果として積立額以上の取り崩しが発生したため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不測の事態への備えとして、引き続き一定の残高を確保するよう努める。財政調整基金残高の目標額を</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億円としていることから、必要な事業の推進を図りつつ基金残高の増加を目指す。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基金利息を積み立てたのみであるため、令和</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年度と比較し同額となっている。</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年度に減債基金を活用した繰上償還により将来負担が軽減したが、今後の事業実施に伴う借入予定や償還の見込みから積立ての必要性を検討していく。</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静岡県吉田町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28,964
26,538
20.73
15,246,428
14,289,334
942,727
7,331,211
8,793,487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ゴシック" panose="020B0609070205080204" pitchFamily="49" charset="-128"/>
              <a:ea typeface="ＭＳ ゴシック" panose="020B0609070205080204" pitchFamily="49" charset="-128"/>
            </a:rPr>
            <a:t>　</a:t>
          </a:r>
          <a:r>
            <a:rPr kumimoji="1" lang="ja-JP" altLang="en-US" sz="1000">
              <a:solidFill>
                <a:schemeClr val="tx1"/>
              </a:solidFill>
              <a:latin typeface="ＭＳ ゴシック" panose="020B0609070205080204" pitchFamily="49" charset="-128"/>
              <a:ea typeface="ＭＳ ゴシック" panose="020B0609070205080204" pitchFamily="49" charset="-128"/>
            </a:rPr>
            <a:t>町内に大型事業所が立地していることもあり、歳入全体における税収等の自主財源比率が高く、類似団体内平均と比較しても財政力指数は</a:t>
          </a:r>
          <a:r>
            <a:rPr kumimoji="1" lang="en-US" altLang="ja-JP" sz="1000">
              <a:solidFill>
                <a:schemeClr val="tx1"/>
              </a:solidFill>
              <a:latin typeface="ＭＳ ゴシック" panose="020B0609070205080204" pitchFamily="49" charset="-128"/>
              <a:ea typeface="ＭＳ ゴシック" panose="020B0609070205080204" pitchFamily="49" charset="-128"/>
            </a:rPr>
            <a:t>0.16</a:t>
          </a:r>
          <a:r>
            <a:rPr kumimoji="1" lang="ja-JP" altLang="en-US" sz="1000">
              <a:solidFill>
                <a:schemeClr val="tx1"/>
              </a:solidFill>
              <a:latin typeface="ＭＳ ゴシック" panose="020B0609070205080204" pitchFamily="49" charset="-128"/>
              <a:ea typeface="ＭＳ ゴシック" panose="020B0609070205080204" pitchFamily="49" charset="-128"/>
            </a:rPr>
            <a:t>ポイント上回っている。</a:t>
          </a:r>
        </a:p>
        <a:p>
          <a:r>
            <a:rPr kumimoji="1" lang="ja-JP" altLang="en-US" sz="1000">
              <a:solidFill>
                <a:srgbClr val="FF0000"/>
              </a:solidFill>
              <a:latin typeface="ＭＳ ゴシック" panose="020B0609070205080204" pitchFamily="49" charset="-128"/>
              <a:ea typeface="ＭＳ ゴシック" panose="020B0609070205080204" pitchFamily="49" charset="-128"/>
            </a:rPr>
            <a:t>　</a:t>
          </a:r>
          <a:r>
            <a:rPr kumimoji="1" lang="ja-JP" altLang="en-US" sz="1000">
              <a:solidFill>
                <a:schemeClr val="tx1"/>
              </a:solidFill>
              <a:latin typeface="ＭＳ ゴシック" panose="020B0609070205080204" pitchFamily="49" charset="-128"/>
              <a:ea typeface="ＭＳ ゴシック" panose="020B0609070205080204" pitchFamily="49" charset="-128"/>
            </a:rPr>
            <a:t>基準財政収入額において、定額減税により、町民税は減収となったが、定額減税減収補てん特例交付金もあり、分子となる基準財政収入額全体は約</a:t>
          </a:r>
          <a:r>
            <a:rPr kumimoji="1" lang="en-US" altLang="ja-JP" sz="1000">
              <a:solidFill>
                <a:schemeClr val="tx1"/>
              </a:solidFill>
              <a:latin typeface="ＭＳ ゴシック" panose="020B0609070205080204" pitchFamily="49" charset="-128"/>
              <a:ea typeface="ＭＳ ゴシック" panose="020B0609070205080204" pitchFamily="49" charset="-128"/>
            </a:rPr>
            <a:t>0.4</a:t>
          </a:r>
          <a:r>
            <a:rPr kumimoji="1" lang="ja-JP" altLang="en-US" sz="1000">
              <a:solidFill>
                <a:schemeClr val="tx1"/>
              </a:solidFill>
              <a:latin typeface="ＭＳ ゴシック" panose="020B0609070205080204" pitchFamily="49" charset="-128"/>
              <a:ea typeface="ＭＳ ゴシック" panose="020B0609070205080204" pitchFamily="49" charset="-128"/>
            </a:rPr>
            <a:t>億円増加した。</a:t>
          </a:r>
        </a:p>
        <a:p>
          <a:r>
            <a:rPr kumimoji="1" lang="ja-JP" altLang="en-US" sz="1000">
              <a:solidFill>
                <a:schemeClr val="tx1"/>
              </a:solidFill>
              <a:latin typeface="ＭＳ ゴシック" panose="020B0609070205080204" pitchFamily="49" charset="-128"/>
              <a:ea typeface="ＭＳ ゴシック" panose="020B0609070205080204" pitchFamily="49" charset="-128"/>
            </a:rPr>
            <a:t>　一方、分母となる基準財政需要額については、こども子育て費、高齢者保健福祉費の増加や普通交付税の追加交付に係る再算定により、令和</a:t>
          </a:r>
          <a:r>
            <a:rPr kumimoji="1" lang="en-US" altLang="ja-JP" sz="1000">
              <a:solidFill>
                <a:schemeClr val="tx1"/>
              </a:solidFill>
              <a:latin typeface="ＭＳ ゴシック" panose="020B0609070205080204" pitchFamily="49" charset="-128"/>
              <a:ea typeface="ＭＳ ゴシック" panose="020B0609070205080204" pitchFamily="49" charset="-128"/>
            </a:rPr>
            <a:t>5</a:t>
          </a:r>
          <a:r>
            <a:rPr kumimoji="1" lang="ja-JP" altLang="en-US" sz="1000">
              <a:solidFill>
                <a:schemeClr val="tx1"/>
              </a:solidFill>
              <a:latin typeface="ＭＳ ゴシック" panose="020B0609070205080204" pitchFamily="49" charset="-128"/>
              <a:ea typeface="ＭＳ ゴシック" panose="020B0609070205080204" pitchFamily="49" charset="-128"/>
            </a:rPr>
            <a:t>年度と比較し約</a:t>
          </a:r>
          <a:r>
            <a:rPr kumimoji="1" lang="en-US" altLang="ja-JP" sz="1000">
              <a:solidFill>
                <a:schemeClr val="tx1"/>
              </a:solidFill>
              <a:latin typeface="ＭＳ ゴシック" panose="020B0609070205080204" pitchFamily="49" charset="-128"/>
              <a:ea typeface="ＭＳ ゴシック" panose="020B0609070205080204" pitchFamily="49" charset="-128"/>
            </a:rPr>
            <a:t>2.1</a:t>
          </a:r>
          <a:r>
            <a:rPr kumimoji="1" lang="ja-JP" altLang="en-US" sz="1000">
              <a:solidFill>
                <a:schemeClr val="tx1"/>
              </a:solidFill>
              <a:latin typeface="ＭＳ ゴシック" panose="020B0609070205080204" pitchFamily="49" charset="-128"/>
              <a:ea typeface="ＭＳ ゴシック" panose="020B0609070205080204" pitchFamily="49" charset="-128"/>
            </a:rPr>
            <a:t>億円増加した。</a:t>
          </a:r>
        </a:p>
        <a:p>
          <a:r>
            <a:rPr kumimoji="1" lang="ja-JP" altLang="en-US" sz="1000">
              <a:solidFill>
                <a:schemeClr val="tx1"/>
              </a:solidFill>
              <a:latin typeface="ＭＳ ゴシック" panose="020B0609070205080204" pitchFamily="49" charset="-128"/>
              <a:ea typeface="ＭＳ ゴシック" panose="020B0609070205080204" pitchFamily="49" charset="-128"/>
            </a:rPr>
            <a:t>　結果として、令和</a:t>
          </a:r>
          <a:r>
            <a:rPr kumimoji="1" lang="en-US" altLang="ja-JP" sz="1000">
              <a:solidFill>
                <a:schemeClr val="tx1"/>
              </a:solidFill>
              <a:latin typeface="ＭＳ ゴシック" panose="020B0609070205080204" pitchFamily="49" charset="-128"/>
              <a:ea typeface="ＭＳ ゴシック" panose="020B0609070205080204" pitchFamily="49" charset="-128"/>
            </a:rPr>
            <a:t>6</a:t>
          </a:r>
          <a:r>
            <a:rPr kumimoji="1" lang="ja-JP" altLang="en-US" sz="1000">
              <a:solidFill>
                <a:schemeClr val="tx1"/>
              </a:solidFill>
              <a:latin typeface="ＭＳ ゴシック" panose="020B0609070205080204" pitchFamily="49" charset="-128"/>
              <a:ea typeface="ＭＳ ゴシック" panose="020B0609070205080204" pitchFamily="49" charset="-128"/>
            </a:rPr>
            <a:t>年度の基準財政収入額を基準財政需要額で除して得た数値は</a:t>
          </a:r>
          <a:r>
            <a:rPr kumimoji="1" lang="en-US" altLang="ja-JP" sz="1000">
              <a:solidFill>
                <a:schemeClr val="tx1"/>
              </a:solidFill>
              <a:latin typeface="ＭＳ ゴシック" panose="020B0609070205080204" pitchFamily="49" charset="-128"/>
              <a:ea typeface="ＭＳ ゴシック" panose="020B0609070205080204" pitchFamily="49" charset="-128"/>
            </a:rPr>
            <a:t>0.86</a:t>
          </a:r>
          <a:r>
            <a:rPr kumimoji="1" lang="ja-JP" altLang="en-US" sz="1000">
              <a:solidFill>
                <a:schemeClr val="tx1"/>
              </a:solidFill>
              <a:latin typeface="ＭＳ ゴシック" panose="020B0609070205080204" pitchFamily="49" charset="-128"/>
              <a:ea typeface="ＭＳ ゴシック" panose="020B0609070205080204" pitchFamily="49" charset="-128"/>
            </a:rPr>
            <a:t>となり令和</a:t>
          </a:r>
          <a:r>
            <a:rPr kumimoji="1" lang="en-US" altLang="ja-JP" sz="1000">
              <a:solidFill>
                <a:schemeClr val="tx1"/>
              </a:solidFill>
              <a:latin typeface="ＭＳ ゴシック" panose="020B0609070205080204" pitchFamily="49" charset="-128"/>
              <a:ea typeface="ＭＳ ゴシック" panose="020B0609070205080204" pitchFamily="49" charset="-128"/>
            </a:rPr>
            <a:t>3</a:t>
          </a:r>
          <a:r>
            <a:rPr kumimoji="1" lang="ja-JP" altLang="en-US" sz="1000">
              <a:solidFill>
                <a:schemeClr val="tx1"/>
              </a:solidFill>
              <a:latin typeface="ＭＳ ゴシック" panose="020B0609070205080204" pitchFamily="49" charset="-128"/>
              <a:ea typeface="ＭＳ ゴシック" panose="020B0609070205080204" pitchFamily="49" charset="-128"/>
            </a:rPr>
            <a:t>年度の単年度数値</a:t>
          </a:r>
          <a:r>
            <a:rPr kumimoji="1" lang="en-US" altLang="ja-JP" sz="1000">
              <a:solidFill>
                <a:schemeClr val="tx1"/>
              </a:solidFill>
              <a:latin typeface="ＭＳ ゴシック" panose="020B0609070205080204" pitchFamily="49" charset="-128"/>
              <a:ea typeface="ＭＳ ゴシック" panose="020B0609070205080204" pitchFamily="49" charset="-128"/>
            </a:rPr>
            <a:t>0.86</a:t>
          </a:r>
          <a:r>
            <a:rPr kumimoji="1" lang="ja-JP" altLang="en-US" sz="1000">
              <a:solidFill>
                <a:schemeClr val="tx1"/>
              </a:solidFill>
              <a:latin typeface="ＭＳ ゴシック" panose="020B0609070205080204" pitchFamily="49" charset="-128"/>
              <a:ea typeface="ＭＳ ゴシック" panose="020B0609070205080204" pitchFamily="49" charset="-128"/>
            </a:rPr>
            <a:t>と同値であるため、</a:t>
          </a:r>
          <a:r>
            <a:rPr kumimoji="1" lang="en-US" altLang="ja-JP" sz="1000">
              <a:solidFill>
                <a:schemeClr val="tx1"/>
              </a:solidFill>
              <a:latin typeface="ＭＳ ゴシック" panose="020B0609070205080204" pitchFamily="49" charset="-128"/>
              <a:ea typeface="ＭＳ ゴシック" panose="020B0609070205080204" pitchFamily="49" charset="-128"/>
            </a:rPr>
            <a:t>3</a:t>
          </a:r>
          <a:r>
            <a:rPr kumimoji="1" lang="ja-JP" altLang="en-US" sz="1000">
              <a:solidFill>
                <a:schemeClr val="tx1"/>
              </a:solidFill>
              <a:latin typeface="ＭＳ ゴシック" panose="020B0609070205080204" pitchFamily="49" charset="-128"/>
              <a:ea typeface="ＭＳ ゴシック" panose="020B0609070205080204" pitchFamily="49" charset="-128"/>
            </a:rPr>
            <a:t>か年平均すると、財政力指数は</a:t>
          </a:r>
          <a:r>
            <a:rPr kumimoji="1" lang="en-US" altLang="ja-JP" sz="1000">
              <a:solidFill>
                <a:schemeClr val="tx1"/>
              </a:solidFill>
              <a:latin typeface="ＭＳ ゴシック" panose="020B0609070205080204" pitchFamily="49" charset="-128"/>
              <a:ea typeface="ＭＳ ゴシック" panose="020B0609070205080204" pitchFamily="49" charset="-128"/>
            </a:rPr>
            <a:t>0.87</a:t>
          </a:r>
          <a:r>
            <a:rPr kumimoji="1" lang="ja-JP" altLang="en-US" sz="1000">
              <a:solidFill>
                <a:schemeClr val="tx1"/>
              </a:solidFill>
              <a:latin typeface="ＭＳ ゴシック" panose="020B0609070205080204" pitchFamily="49" charset="-128"/>
              <a:ea typeface="ＭＳ ゴシック" panose="020B0609070205080204" pitchFamily="49" charset="-128"/>
            </a:rPr>
            <a:t>となり、前年度と同値となった。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40</xdr:row>
      <xdr:rowOff>167217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252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140405</xdr:rowOff>
    </xdr:from>
    <xdr:to>
      <xdr:col>19</xdr:col>
      <xdr:colOff>133350</xdr:colOff>
      <xdr:row>40</xdr:row>
      <xdr:rowOff>167217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984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113595</xdr:rowOff>
    </xdr:from>
    <xdr:to>
      <xdr:col>15</xdr:col>
      <xdr:colOff>82550</xdr:colOff>
      <xdr:row>40</xdr:row>
      <xdr:rowOff>140405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715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73378</xdr:rowOff>
    </xdr:from>
    <xdr:to>
      <xdr:col>11</xdr:col>
      <xdr:colOff>31750</xdr:colOff>
      <xdr:row>40</xdr:row>
      <xdr:rowOff>113595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313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89605</xdr:rowOff>
    </xdr:from>
    <xdr:to>
      <xdr:col>15</xdr:col>
      <xdr:colOff>133350</xdr:colOff>
      <xdr:row>41</xdr:row>
      <xdr:rowOff>19755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29932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62795</xdr:rowOff>
    </xdr:from>
    <xdr:to>
      <xdr:col>11</xdr:col>
      <xdr:colOff>82550</xdr:colOff>
      <xdr:row>40</xdr:row>
      <xdr:rowOff>164395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22578</xdr:rowOff>
    </xdr:from>
    <xdr:to>
      <xdr:col>7</xdr:col>
      <xdr:colOff>31750</xdr:colOff>
      <xdr:row>40</xdr:row>
      <xdr:rowOff>124178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134355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経常収支比率は令和</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年度と比較し</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4.1</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ポイント減少し、類似団体内平均と比較すると</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3.8</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ポイント下回っている。</a:t>
          </a:r>
          <a:endPar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分子となる歳出において、人件費（</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+0.1</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億円）や一部事務組合に対する補助費等（</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+0.5</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億円）の増加があるものの、物件費（△</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0.7</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億円）、公債費（△</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0.6</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億円）等の減少により、全体で分子は</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0.6</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億円減少した。</a:t>
          </a:r>
          <a:endPar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分母となる歳入において、地方税（△</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億円）や地方譲与税（△</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0.1</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億円）があるものの地方特例交付金の増（</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億円）、地方交付税の増（</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億円）等により、全体で</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億円増加した。</a:t>
          </a:r>
          <a:endPar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その結果、歳出（分子）が減少したのに加え、歳入（分母）の増額が大きかったため、経常収支比率は</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4.1</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62</xdr:row>
      <xdr:rowOff>88688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53700"/>
          <a:ext cx="8382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88688</xdr:rowOff>
    </xdr:from>
    <xdr:to>
      <xdr:col>19</xdr:col>
      <xdr:colOff>133350</xdr:colOff>
      <xdr:row>62</xdr:row>
      <xdr:rowOff>112819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71858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101812</xdr:rowOff>
    </xdr:from>
    <xdr:to>
      <xdr:col>15</xdr:col>
      <xdr:colOff>82550</xdr:colOff>
      <xdr:row>62</xdr:row>
      <xdr:rowOff>112819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88812"/>
          <a:ext cx="889000" cy="35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117492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101812</xdr:rowOff>
    </xdr:from>
    <xdr:to>
      <xdr:col>11</xdr:col>
      <xdr:colOff>31750</xdr:colOff>
      <xdr:row>62</xdr:row>
      <xdr:rowOff>36406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88812"/>
          <a:ext cx="889000" cy="27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122783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132308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60977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37888</xdr:rowOff>
    </xdr:from>
    <xdr:to>
      <xdr:col>19</xdr:col>
      <xdr:colOff>184150</xdr:colOff>
      <xdr:row>62</xdr:row>
      <xdr:rowOff>139488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124265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54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62019</xdr:rowOff>
    </xdr:from>
    <xdr:to>
      <xdr:col>15</xdr:col>
      <xdr:colOff>133350</xdr:colOff>
      <xdr:row>62</xdr:row>
      <xdr:rowOff>163619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148396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51012</xdr:rowOff>
    </xdr:from>
    <xdr:to>
      <xdr:col>11</xdr:col>
      <xdr:colOff>82550</xdr:colOff>
      <xdr:row>60</xdr:row>
      <xdr:rowOff>152612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162789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0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157056</xdr:rowOff>
    </xdr:from>
    <xdr:to>
      <xdr:col>7</xdr:col>
      <xdr:colOff>31750</xdr:colOff>
      <xdr:row>62</xdr:row>
      <xdr:rowOff>87206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97383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[155,314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職員及び</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会計年度任用職員の</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給与</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改定</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及び会計年度任用職員の勤勉手当支給開始に伴う人件費の増</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に加え、</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新型コロナウイルスワクチン接種の全額国費負担による無料接種が終了したことによる予防接種委託料の増等により</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、人口</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人当たり</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の人件費・物件費等</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決算額が増加した。</a:t>
          </a:r>
          <a:endParaRPr kumimoji="0"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その中でも人口</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人当たりの決算額が類似団体</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内</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平均を下回っていることについては、ラスパイレス指数が</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100</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を下回っていることに加え</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、人口</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人当たりの職員数において</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類似団体</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内</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平均を下回っていることが要因の一つとして考えられる。</a:t>
          </a:r>
          <a:endParaRPr kumimoji="0"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また、ごみ処理業務、し尿処理業務、学校給食業務等を一部事務組合で運営しているため、これらの経費を補助費等に区分して計上していることも</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人口</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人当たりの</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人件費・物件費等決算額が類似団体平均を下回る要因となっていると考えられる。</a:t>
          </a:r>
          <a:endParaRPr kumimoji="0"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67320</xdr:rowOff>
    </xdr:from>
    <xdr:to>
      <xdr:col>23</xdr:col>
      <xdr:colOff>133350</xdr:colOff>
      <xdr:row>84</xdr:row>
      <xdr:rowOff>13191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97670"/>
          <a:ext cx="838200" cy="11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20187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21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44541</xdr:rowOff>
    </xdr:from>
    <xdr:to>
      <xdr:col>19</xdr:col>
      <xdr:colOff>133350</xdr:colOff>
      <xdr:row>83</xdr:row>
      <xdr:rowOff>67320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74891"/>
          <a:ext cx="889000" cy="2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68959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70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122783</xdr:rowOff>
    </xdr:from>
    <xdr:to>
      <xdr:col>15</xdr:col>
      <xdr:colOff>82550</xdr:colOff>
      <xdr:row>83</xdr:row>
      <xdr:rowOff>44541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81683"/>
          <a:ext cx="889000" cy="9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41374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4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90835</xdr:rowOff>
    </xdr:from>
    <xdr:to>
      <xdr:col>11</xdr:col>
      <xdr:colOff>31750</xdr:colOff>
      <xdr:row>82</xdr:row>
      <xdr:rowOff>122783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49735"/>
          <a:ext cx="889000" cy="3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149333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57466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8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133841</xdr:rowOff>
    </xdr:from>
    <xdr:to>
      <xdr:col>23</xdr:col>
      <xdr:colOff>184150</xdr:colOff>
      <xdr:row>84</xdr:row>
      <xdr:rowOff>63991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6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150368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09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16520</xdr:rowOff>
    </xdr:from>
    <xdr:to>
      <xdr:col>19</xdr:col>
      <xdr:colOff>184150</xdr:colOff>
      <xdr:row>83</xdr:row>
      <xdr:rowOff>118120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4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128297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1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165191</xdr:rowOff>
    </xdr:from>
    <xdr:to>
      <xdr:col>15</xdr:col>
      <xdr:colOff>133350</xdr:colOff>
      <xdr:row>83</xdr:row>
      <xdr:rowOff>95341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2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105518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9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71983</xdr:rowOff>
    </xdr:from>
    <xdr:to>
      <xdr:col>11</xdr:col>
      <xdr:colOff>82550</xdr:colOff>
      <xdr:row>83</xdr:row>
      <xdr:rowOff>2133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3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12310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99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40035</xdr:rowOff>
    </xdr:from>
    <xdr:to>
      <xdr:col>7</xdr:col>
      <xdr:colOff>31750</xdr:colOff>
      <xdr:row>82</xdr:row>
      <xdr:rowOff>141635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9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151812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6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経験年数の長い職員及び経験年数に対し給与額の高い職員が退職したことで、令和</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年度のラスパイレス指数は令和</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年度と比較し、</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0.6</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ポイント減少した。</a:t>
          </a:r>
          <a:endParaRPr kumimoji="1" lang="ja-JP" altLang="en-US" sz="130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162984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44413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92075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56478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51859</xdr:rowOff>
    </xdr:from>
    <xdr:to>
      <xdr:col>72</xdr:col>
      <xdr:colOff>203200</xdr:colOff>
      <xdr:row>85</xdr:row>
      <xdr:rowOff>92075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6251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51859</xdr:rowOff>
    </xdr:from>
    <xdr:to>
      <xdr:col>68</xdr:col>
      <xdr:colOff>152400</xdr:colOff>
      <xdr:row>86</xdr:row>
      <xdr:rowOff>61384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62510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41275</xdr:rowOff>
    </xdr:from>
    <xdr:to>
      <xdr:col>73</xdr:col>
      <xdr:colOff>44450</xdr:colOff>
      <xdr:row>85</xdr:row>
      <xdr:rowOff>142875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153052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1059</xdr:rowOff>
    </xdr:from>
    <xdr:to>
      <xdr:col>68</xdr:col>
      <xdr:colOff>203200</xdr:colOff>
      <xdr:row>85</xdr:row>
      <xdr:rowOff>102659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122361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多様化、複雑化する行政需要に対応しうる人材を確保するため、職員の増員を図った。職員の増加が退職等による減員を上回ったことから、</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人当たりの職員数が</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0.21</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人増加となった。</a:t>
          </a:r>
          <a:endParaRPr kumimoji="1" lang="ja-JP" altLang="en-US" sz="1300">
            <a:solidFill>
              <a:schemeClr val="tx1"/>
            </a:solidFill>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81462</xdr:rowOff>
    </xdr:from>
    <xdr:to>
      <xdr:col>81</xdr:col>
      <xdr:colOff>44450</xdr:colOff>
      <xdr:row>61</xdr:row>
      <xdr:rowOff>117656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39912"/>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69958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8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67673</xdr:rowOff>
    </xdr:from>
    <xdr:to>
      <xdr:col>77</xdr:col>
      <xdr:colOff>44450</xdr:colOff>
      <xdr:row>61</xdr:row>
      <xdr:rowOff>81462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2612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12519</xdr:rowOff>
    </xdr:from>
    <xdr:to>
      <xdr:col>72</xdr:col>
      <xdr:colOff>203200</xdr:colOff>
      <xdr:row>61</xdr:row>
      <xdr:rowOff>67673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70969"/>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167022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3901</xdr:rowOff>
    </xdr:from>
    <xdr:to>
      <xdr:col>68</xdr:col>
      <xdr:colOff>152400</xdr:colOff>
      <xdr:row>61</xdr:row>
      <xdr:rowOff>12519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62351"/>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156680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111868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66856</xdr:rowOff>
    </xdr:from>
    <xdr:to>
      <xdr:col>81</xdr:col>
      <xdr:colOff>95250</xdr:colOff>
      <xdr:row>61</xdr:row>
      <xdr:rowOff>168456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2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83383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70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30662</xdr:rowOff>
    </xdr:from>
    <xdr:to>
      <xdr:col>77</xdr:col>
      <xdr:colOff>95250</xdr:colOff>
      <xdr:row>61</xdr:row>
      <xdr:rowOff>132262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142439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57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16873</xdr:rowOff>
    </xdr:from>
    <xdr:to>
      <xdr:col>73</xdr:col>
      <xdr:colOff>44450</xdr:colOff>
      <xdr:row>61</xdr:row>
      <xdr:rowOff>118473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128650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133169</xdr:rowOff>
    </xdr:from>
    <xdr:to>
      <xdr:col>68</xdr:col>
      <xdr:colOff>203200</xdr:colOff>
      <xdr:row>61</xdr:row>
      <xdr:rowOff>63319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73496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8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124551</xdr:rowOff>
    </xdr:from>
    <xdr:to>
      <xdr:col>64</xdr:col>
      <xdr:colOff>152400</xdr:colOff>
      <xdr:row>61</xdr:row>
      <xdr:rowOff>54701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1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64878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8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9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99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将来負担比率と同様に、全国、県及び類似団体</a:t>
          </a:r>
          <a:r>
            <a:rPr kumimoji="1" lang="ja-JP" altLang="en-US" sz="99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内</a:t>
          </a:r>
          <a:r>
            <a:rPr kumimoji="1" lang="ja-JP" altLang="ja-JP" sz="99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平均を上回っている。これは、上記のとおり、津波避難タワー等の整備を平成</a:t>
          </a:r>
          <a:r>
            <a:rPr kumimoji="1" lang="en-US" altLang="ja-JP" sz="99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25</a:t>
          </a:r>
          <a:r>
            <a:rPr kumimoji="1" lang="ja-JP" altLang="ja-JP" sz="99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年度に集中して実施し、交付税措置の高い起債を積極的に活用したことにより、一時的に地方債残高が増加したためである。</a:t>
          </a:r>
          <a:endParaRPr kumimoji="0" lang="ja-JP" altLang="ja-JP" sz="99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9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99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分子においては</a:t>
          </a:r>
          <a:r>
            <a:rPr kumimoji="1" lang="ja-JP" altLang="ja-JP" sz="99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99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元利償還金及び公営企業公債費繰入額の減少等により、分子全体は減少した。</a:t>
          </a:r>
          <a:endParaRPr kumimoji="1" lang="en-US" altLang="ja-JP" sz="99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9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分母においては、標準税収入額等が増加</a:t>
          </a:r>
          <a:r>
            <a:rPr kumimoji="1" lang="ja-JP" altLang="en-US" sz="99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及び普通交付税の増加により、標準財政規模全体が増加となった。さらに事業費補正算入公債費が減少により、分母全体は増加した。</a:t>
          </a:r>
          <a:endParaRPr kumimoji="0" lang="ja-JP" altLang="ja-JP" sz="99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9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分子が減少し、分母が増加したことにより、単年度の算出数が減少し、</a:t>
          </a:r>
          <a:r>
            <a:rPr kumimoji="1" lang="en-US" altLang="ja-JP" sz="99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99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年平均に</a:t>
          </a:r>
          <a:r>
            <a:rPr kumimoji="1" lang="ja-JP" altLang="en-US" sz="99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おける</a:t>
          </a:r>
          <a:r>
            <a:rPr kumimoji="1" lang="ja-JP" altLang="ja-JP" sz="99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実質公債費</a:t>
          </a:r>
          <a:r>
            <a:rPr kumimoji="1" lang="ja-JP" altLang="en-US" sz="99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比</a:t>
          </a:r>
          <a:r>
            <a:rPr kumimoji="1" lang="ja-JP" altLang="ja-JP" sz="99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率は令和</a:t>
          </a:r>
          <a:r>
            <a:rPr kumimoji="1" lang="en-US" altLang="ja-JP" sz="99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99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99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と比較し</a:t>
          </a:r>
          <a:r>
            <a:rPr kumimoji="1" lang="en-US" altLang="ja-JP" sz="99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0.4</a:t>
          </a:r>
          <a:r>
            <a:rPr kumimoji="1" lang="ja-JP" altLang="ja-JP" sz="99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99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減少した</a:t>
          </a:r>
          <a:r>
            <a:rPr kumimoji="1" lang="ja-JP" altLang="ja-JP" sz="99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99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54356</xdr:rowOff>
    </xdr:from>
    <xdr:to>
      <xdr:col>81</xdr:col>
      <xdr:colOff>44450</xdr:colOff>
      <xdr:row>42</xdr:row>
      <xdr:rowOff>92964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25525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73660</xdr:rowOff>
    </xdr:from>
    <xdr:to>
      <xdr:col>77</xdr:col>
      <xdr:colOff>44450</xdr:colOff>
      <xdr:row>42</xdr:row>
      <xdr:rowOff>92964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27456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83312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2745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83312</xdr:rowOff>
    </xdr:from>
    <xdr:to>
      <xdr:col>68</xdr:col>
      <xdr:colOff>152400</xdr:colOff>
      <xdr:row>42</xdr:row>
      <xdr:rowOff>170180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2842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3556</xdr:rowOff>
    </xdr:from>
    <xdr:to>
      <xdr:col>81</xdr:col>
      <xdr:colOff>95250</xdr:colOff>
      <xdr:row>42</xdr:row>
      <xdr:rowOff>105156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147083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42164</xdr:rowOff>
    </xdr:from>
    <xdr:to>
      <xdr:col>77</xdr:col>
      <xdr:colOff>95250</xdr:colOff>
      <xdr:row>42</xdr:row>
      <xdr:rowOff>143764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128541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2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32512</xdr:rowOff>
    </xdr:from>
    <xdr:to>
      <xdr:col>68</xdr:col>
      <xdr:colOff>203200</xdr:colOff>
      <xdr:row>42</xdr:row>
      <xdr:rowOff>134112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118889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全国、県及び類似団体</a:t>
          </a:r>
          <a:r>
            <a:rPr kumimoji="1" lang="ja-JP" altLang="en-US"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内</a:t>
          </a:r>
          <a:r>
            <a:rPr kumimoji="1" lang="ja-JP"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平均を上回っている。これは、東日本大震災以降の町の施策「津波防災まちづくり」で実施した津波避難タワーの整備（総額</a:t>
          </a:r>
          <a:r>
            <a:rPr kumimoji="1" lang="en-US"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57.5</a:t>
          </a:r>
          <a:r>
            <a:rPr kumimoji="1" lang="ja-JP"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億円）など、防災インフラをはじめとした積極的な投資活動を行ってきたことによるものである。</a:t>
          </a:r>
          <a:endParaRPr kumimoji="0" lang="ja-JP"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また、令和</a:t>
          </a:r>
          <a:r>
            <a:rPr kumimoji="1" lang="en-US"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年度と比較し</a:t>
          </a:r>
          <a:r>
            <a:rPr kumimoji="1" lang="en-US"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4.2</a:t>
          </a:r>
          <a:r>
            <a:rPr kumimoji="1" lang="ja-JP"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ポイントの減少となっているのは、地方債現在高の減少に加え、公営企業債等繰入見込額、組合負担等見込額、退職手当負担見込額も減少したこと</a:t>
          </a:r>
          <a:r>
            <a:rPr kumimoji="1" lang="ja-JP" altLang="en-US"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で、</a:t>
          </a:r>
          <a:r>
            <a:rPr kumimoji="1" lang="ja-JP"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分子</a:t>
          </a:r>
          <a:r>
            <a:rPr kumimoji="1" lang="ja-JP" altLang="en-US"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en-US"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し</a:t>
          </a:r>
          <a:r>
            <a:rPr kumimoji="1" lang="ja-JP"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、標準財政規模の</a:t>
          </a:r>
          <a:r>
            <a:rPr kumimoji="1" lang="ja-JP" altLang="en-US"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により分母</a:t>
          </a:r>
          <a:r>
            <a:rPr kumimoji="1" lang="ja-JP" altLang="en-US"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が増加</a:t>
          </a:r>
          <a:r>
            <a:rPr kumimoji="1" lang="ja-JP"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した</a:t>
          </a:r>
          <a:r>
            <a:rPr kumimoji="1" lang="ja-JP" altLang="en-US"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ことで</a:t>
          </a:r>
          <a:r>
            <a:rPr kumimoji="1" lang="ja-JP"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将来負担比率は減少となった。加えて、地方債管理原則（当年度借入額－当年度緊急防災・減災事業債借入額＜当年度元金償還額）に基づき事業を実施し、交付税措置の高い起債を優先して活用してきたことも減少の要因となっている。</a:t>
          </a:r>
          <a:endParaRPr kumimoji="0" lang="ja-JP"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79526</xdr:rowOff>
    </xdr:from>
    <xdr:to>
      <xdr:col>81</xdr:col>
      <xdr:colOff>44450</xdr:colOff>
      <xdr:row>14</xdr:row>
      <xdr:rowOff>127786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47982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127786</xdr:rowOff>
    </xdr:from>
    <xdr:to>
      <xdr:col>77</xdr:col>
      <xdr:colOff>44450</xdr:colOff>
      <xdr:row>15</xdr:row>
      <xdr:rowOff>49409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528086"/>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49409</xdr:rowOff>
    </xdr:from>
    <xdr:to>
      <xdr:col>72</xdr:col>
      <xdr:colOff>203200</xdr:colOff>
      <xdr:row>16</xdr:row>
      <xdr:rowOff>67552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621159"/>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67552</xdr:rowOff>
    </xdr:from>
    <xdr:to>
      <xdr:col>68</xdr:col>
      <xdr:colOff>152400</xdr:colOff>
      <xdr:row>17</xdr:row>
      <xdr:rowOff>82248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810752"/>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108252</xdr:rowOff>
    </xdr:from>
    <xdr:to>
      <xdr:col>68</xdr:col>
      <xdr:colOff>203200</xdr:colOff>
      <xdr:row>14</xdr:row>
      <xdr:rowOff>38402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28726</xdr:rowOff>
    </xdr:from>
    <xdr:to>
      <xdr:col>81</xdr:col>
      <xdr:colOff>95250</xdr:colOff>
      <xdr:row>14</xdr:row>
      <xdr:rowOff>130326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42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803</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40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76986</xdr:rowOff>
    </xdr:from>
    <xdr:to>
      <xdr:col>77</xdr:col>
      <xdr:colOff>95250</xdr:colOff>
      <xdr:row>15</xdr:row>
      <xdr:rowOff>7136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47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163363</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563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170059</xdr:rowOff>
    </xdr:from>
    <xdr:to>
      <xdr:col>73</xdr:col>
      <xdr:colOff>44450</xdr:colOff>
      <xdr:row>15</xdr:row>
      <xdr:rowOff>100209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5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84986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656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16752</xdr:rowOff>
    </xdr:from>
    <xdr:to>
      <xdr:col>68</xdr:col>
      <xdr:colOff>203200</xdr:colOff>
      <xdr:row>16</xdr:row>
      <xdr:rowOff>118352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75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103129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84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31448</xdr:rowOff>
    </xdr:from>
    <xdr:to>
      <xdr:col>64</xdr:col>
      <xdr:colOff>152400</xdr:colOff>
      <xdr:row>17</xdr:row>
      <xdr:rowOff>133048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94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117825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03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静岡県吉田町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28,964
26,538
20.73
15,246,428
14,289,334
942,727
7,331,211
8,793,487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人件費の経常収支比率は、類似団体</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内</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平均を</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6.7</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ポイント下回っている。</a:t>
          </a:r>
          <a:endParaRPr kumimoji="0"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これは、人口</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1,000</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人当たりの職員数とラスパイレス指数が類似団体</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内</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平均を下回っていることが要因であると考えられる。</a:t>
          </a:r>
          <a:endParaRPr kumimoji="0"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また、ごみ処理業務、し尿処理業務、学校給食業務等を一部事務組合で運営していることや消防救急業務を広域化して事務を委託していることも比率を低く抑えることの要因となっている。</a:t>
          </a:r>
          <a:endParaRPr kumimoji="0"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一方で</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給与改定等による</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各種人件費の増加に伴い、</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分子である人件費の経常的経費充当一般財源額は増加したが、分母である経常一般財源等収入額も増加し、分母の増加幅の方が大きかったため。</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人件費の経常収支比率は、令和</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年度と比較して</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0.5</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した。</a:t>
          </a:r>
          <a:endParaRPr kumimoji="0"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127000</xdr:rowOff>
    </xdr:from>
    <xdr:to>
      <xdr:col>24</xdr:col>
      <xdr:colOff>25400</xdr:colOff>
      <xdr:row>34</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56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34</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5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92710</xdr:rowOff>
    </xdr:from>
    <xdr:to>
      <xdr:col>15</xdr:col>
      <xdr:colOff>98425</xdr:colOff>
      <xdr:row>34</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505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92710</xdr:rowOff>
    </xdr:from>
    <xdr:to>
      <xdr:col>11</xdr:col>
      <xdr:colOff>9525</xdr:colOff>
      <xdr:row>34</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7505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76200</xdr:rowOff>
    </xdr:from>
    <xdr:to>
      <xdr:col>24</xdr:col>
      <xdr:colOff>76200</xdr:colOff>
      <xdr:row>35</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156227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114300</xdr:rowOff>
    </xdr:from>
    <xdr:to>
      <xdr:col>20</xdr:col>
      <xdr:colOff>38100</xdr:colOff>
      <xdr:row>35</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54627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41910</xdr:rowOff>
    </xdr:from>
    <xdr:to>
      <xdr:col>11</xdr:col>
      <xdr:colOff>60325</xdr:colOff>
      <xdr:row>33</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xdr:rowOff>
    </xdr:from>
    <xdr:to>
      <xdr:col>6</xdr:col>
      <xdr:colOff>171450</xdr:colOff>
      <xdr:row>34</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119397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物件費の経常収支比率は、令和</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年度と比較して</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ポイント減少した。これは、委託料の増加があったものの、ふるさとよしだ寄附金基金の充当額増加により、物件費の経常的経費充当一般財源が減少したためである。</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類似団体</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内</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平均と比較して経常収支比率が</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下回っている</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のは、ごみ処理業務、し尿処理業務、学校給食業務等を一部事務組合で運営しており、これらの経費を補助費等に区分していることが主な要因であると考えられる。</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0</xdr:rowOff>
    </xdr:from>
    <xdr:to>
      <xdr:col>82</xdr:col>
      <xdr:colOff>107950</xdr:colOff>
      <xdr:row>17</xdr:row>
      <xdr:rowOff>19050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432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19050</xdr:rowOff>
    </xdr:from>
    <xdr:to>
      <xdr:col>78</xdr:col>
      <xdr:colOff>69850</xdr:colOff>
      <xdr:row>17</xdr:row>
      <xdr:rowOff>44450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33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158750</xdr:rowOff>
    </xdr:from>
    <xdr:to>
      <xdr:col>73</xdr:col>
      <xdr:colOff>180975</xdr:colOff>
      <xdr:row>17</xdr:row>
      <xdr:rowOff>44450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305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158750</xdr:rowOff>
    </xdr:from>
    <xdr:to>
      <xdr:col>69</xdr:col>
      <xdr:colOff>92075</xdr:colOff>
      <xdr:row>16</xdr:row>
      <xdr:rowOff>127000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305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120650</xdr:rowOff>
    </xdr:from>
    <xdr:to>
      <xdr:col>82</xdr:col>
      <xdr:colOff>158750</xdr:colOff>
      <xdr:row>16</xdr:row>
      <xdr:rowOff>50800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137177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139700</xdr:rowOff>
    </xdr:from>
    <xdr:to>
      <xdr:col>78</xdr:col>
      <xdr:colOff>120650</xdr:colOff>
      <xdr:row>17</xdr:row>
      <xdr:rowOff>69850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80027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5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165100</xdr:rowOff>
    </xdr:from>
    <xdr:to>
      <xdr:col>74</xdr:col>
      <xdr:colOff>31750</xdr:colOff>
      <xdr:row>17</xdr:row>
      <xdr:rowOff>95250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107950</xdr:rowOff>
    </xdr:from>
    <xdr:to>
      <xdr:col>69</xdr:col>
      <xdr:colOff>142875</xdr:colOff>
      <xdr:row>16</xdr:row>
      <xdr:rowOff>38100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扶助費の経常収支比率について、類似団体</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内</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平均と比較して</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4.3</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ポイント下回っている。</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当町は、高齢化率が県内でも低く、介護等に係る社会福祉費関連の扶助費が類似団体と比較して低く抑えられていると推測され、結果として類似団体平均を下回ったと考えられる。</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しかしながら、全国的な傾向と同様に当町においても高齢化率は増加していくことが予測されることから、社会保障給付費の総額については今後増加していくため、扶助費の増加が見込まれる。</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127000</xdr:rowOff>
    </xdr:from>
    <xdr:to>
      <xdr:col>24</xdr:col>
      <xdr:colOff>25400</xdr:colOff>
      <xdr:row>53</xdr:row>
      <xdr:rowOff>86178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0424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159657</xdr:rowOff>
    </xdr:from>
    <xdr:to>
      <xdr:col>19</xdr:col>
      <xdr:colOff>187325</xdr:colOff>
      <xdr:row>53</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0750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143328</xdr:rowOff>
    </xdr:from>
    <xdr:to>
      <xdr:col>15</xdr:col>
      <xdr:colOff>98425</xdr:colOff>
      <xdr:row>52</xdr:row>
      <xdr:rowOff>159657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0587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143328</xdr:rowOff>
    </xdr:from>
    <xdr:to>
      <xdr:col>11</xdr:col>
      <xdr:colOff>9525</xdr:colOff>
      <xdr:row>53</xdr:row>
      <xdr:rowOff>4535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058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76200</xdr:rowOff>
    </xdr:from>
    <xdr:to>
      <xdr:col>24</xdr:col>
      <xdr:colOff>76200</xdr:colOff>
      <xdr:row>53</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156227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35378</xdr:rowOff>
    </xdr:from>
    <xdr:to>
      <xdr:col>20</xdr:col>
      <xdr:colOff>38100</xdr:colOff>
      <xdr:row>53</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147155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89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108857</xdr:rowOff>
    </xdr:from>
    <xdr:to>
      <xdr:col>15</xdr:col>
      <xdr:colOff>149225</xdr:colOff>
      <xdr:row>53</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02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49184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79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92528</xdr:rowOff>
    </xdr:from>
    <xdr:to>
      <xdr:col>11</xdr:col>
      <xdr:colOff>60325</xdr:colOff>
      <xdr:row>53</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32855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77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125185</xdr:rowOff>
    </xdr:from>
    <xdr:to>
      <xdr:col>6</xdr:col>
      <xdr:colOff>171450</xdr:colOff>
      <xdr:row>53</xdr:row>
      <xdr:rowOff>55335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65512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年度より公共下水道事業会計が公営企業会計に移行したことで、その他に計上されていた繰出金が補助費等に計上されるようになり、類似団体</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内</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平均を</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4.2</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ポイント下回った。</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その他の経常収支比率は、分子となる繰出金において、介護保険事業会計繰出金（</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百万円）及び後期高齢者医療事業繰出金（</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百万円）の増額が要因となり、その他の経常収支比率は令和</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年度と比較して</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0.5</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19050</xdr:rowOff>
    </xdr:from>
    <xdr:to>
      <xdr:col>82</xdr:col>
      <xdr:colOff>107950</xdr:colOff>
      <xdr:row>53</xdr:row>
      <xdr:rowOff>82550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1059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22877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6350</xdr:rowOff>
    </xdr:from>
    <xdr:to>
      <xdr:col>78</xdr:col>
      <xdr:colOff>69850</xdr:colOff>
      <xdr:row>53</xdr:row>
      <xdr:rowOff>19050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093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63500</xdr:rowOff>
    </xdr:from>
    <xdr:to>
      <xdr:col>73</xdr:col>
      <xdr:colOff>180975</xdr:colOff>
      <xdr:row>53</xdr:row>
      <xdr:rowOff>6350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8978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63500</xdr:rowOff>
    </xdr:from>
    <xdr:to>
      <xdr:col>69</xdr:col>
      <xdr:colOff>92075</xdr:colOff>
      <xdr:row>52</xdr:row>
      <xdr:rowOff>127000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8978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31750</xdr:rowOff>
    </xdr:from>
    <xdr:to>
      <xdr:col>82</xdr:col>
      <xdr:colOff>158750</xdr:colOff>
      <xdr:row>53</xdr:row>
      <xdr:rowOff>133350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111777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139700</xdr:rowOff>
    </xdr:from>
    <xdr:to>
      <xdr:col>78</xdr:col>
      <xdr:colOff>120650</xdr:colOff>
      <xdr:row>53</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05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80027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82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127000</xdr:rowOff>
    </xdr:from>
    <xdr:to>
      <xdr:col>74</xdr:col>
      <xdr:colOff>31750</xdr:colOff>
      <xdr:row>53</xdr:row>
      <xdr:rowOff>57150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04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12700</xdr:rowOff>
    </xdr:from>
    <xdr:to>
      <xdr:col>69</xdr:col>
      <xdr:colOff>142875</xdr:colOff>
      <xdr:row>52</xdr:row>
      <xdr:rowOff>114300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892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50</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69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76200</xdr:rowOff>
    </xdr:from>
    <xdr:to>
      <xdr:col>65</xdr:col>
      <xdr:colOff>53975</xdr:colOff>
      <xdr:row>53</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ごみ処理業務、し尿処理業務、学校給食業務等を一部事務組合への補助費等としていることで、補助費等の経常収支比率は類似団体</a:t>
          </a:r>
          <a:r>
            <a:rPr kumimoji="1" lang="ja-JP" altLang="en-US"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内</a:t>
          </a:r>
          <a:r>
            <a:rPr kumimoji="1" lang="ja-JP"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平均を上回る状況にあるが、これに加えて令和</a:t>
          </a:r>
          <a:r>
            <a:rPr kumimoji="1" lang="en-US"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年度より公共下水道事業が特別会計から公営企業会計に移行し、公共下水道事業の公債費等に係る費用の繰出金も補助費等となり、類似団体</a:t>
          </a:r>
          <a:r>
            <a:rPr kumimoji="1" lang="ja-JP" altLang="en-US"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内</a:t>
          </a:r>
          <a:r>
            <a:rPr kumimoji="1" lang="ja-JP"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平均を</a:t>
          </a:r>
          <a:r>
            <a:rPr kumimoji="1" lang="en-US"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12.7</a:t>
          </a:r>
          <a:r>
            <a:rPr kumimoji="1" lang="ja-JP"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ポイント上回っている。</a:t>
          </a:r>
          <a:endParaRPr kumimoji="0" lang="ja-JP"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また、</a:t>
          </a:r>
          <a:r>
            <a:rPr kumimoji="1" lang="ja-JP" altLang="en-US"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ふるさとよしだ寄附金基金の充当額減少により、分子である補助費等の経常的経費充当一般財源が増加したが、分母である経常一般財源等収入額も増加し、分母の増加幅の方が大きかったため、補助費等の経常収支比率は令和</a:t>
          </a:r>
          <a:r>
            <a:rPr kumimoji="1" lang="en-US"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年度と比較して</a:t>
          </a:r>
          <a:r>
            <a:rPr kumimoji="1" lang="en-US"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0.4</a:t>
          </a:r>
          <a:r>
            <a:rPr kumimoji="1" lang="ja-JP" altLang="en-US"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ポイント減少した。</a:t>
          </a:r>
          <a:endParaRPr kumimoji="0" lang="ja-JP" altLang="ja-JP" sz="105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149860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70078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49293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168148</xdr:rowOff>
    </xdr:from>
    <xdr:to>
      <xdr:col>78</xdr:col>
      <xdr:colOff>69850</xdr:colOff>
      <xdr:row>41</xdr:row>
      <xdr:rowOff>33274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70261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108712</xdr:rowOff>
    </xdr:from>
    <xdr:to>
      <xdr:col>73</xdr:col>
      <xdr:colOff>180975</xdr:colOff>
      <xdr:row>41</xdr:row>
      <xdr:rowOff>33274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96671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108712</xdr:rowOff>
    </xdr:from>
    <xdr:to>
      <xdr:col>69</xdr:col>
      <xdr:colOff>92075</xdr:colOff>
      <xdr:row>41</xdr:row>
      <xdr:rowOff>60706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96671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99060</xdr:rowOff>
    </xdr:from>
    <xdr:to>
      <xdr:col>82</xdr:col>
      <xdr:colOff>158750</xdr:colOff>
      <xdr:row>41</xdr:row>
      <xdr:rowOff>29210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7637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117348</xdr:rowOff>
    </xdr:from>
    <xdr:to>
      <xdr:col>78</xdr:col>
      <xdr:colOff>120650</xdr:colOff>
      <xdr:row>41</xdr:row>
      <xdr:rowOff>47498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9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32275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7061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153924</xdr:rowOff>
    </xdr:from>
    <xdr:to>
      <xdr:col>74</xdr:col>
      <xdr:colOff>31750</xdr:colOff>
      <xdr:row>41</xdr:row>
      <xdr:rowOff>84074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701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68851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709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57912</xdr:rowOff>
    </xdr:from>
    <xdr:to>
      <xdr:col>69</xdr:col>
      <xdr:colOff>142875</xdr:colOff>
      <xdr:row>40</xdr:row>
      <xdr:rowOff>159512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91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144289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700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9906</xdr:rowOff>
    </xdr:from>
    <xdr:to>
      <xdr:col>65</xdr:col>
      <xdr:colOff>53975</xdr:colOff>
      <xdr:row>41</xdr:row>
      <xdr:rowOff>111506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70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96283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712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から「津波防災まちづくり」により実施した事業に活用した起債の元金償還が始まったため、公債費が大きく増加となっていたが、地方債管理原則（当年度借入額－当年度緊急防災・減災事業債借入額＜当年度元金償還額）に基づき事業を実施し地方債残高の削減に努めてきたことから、平成</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年度をピークに数値は減少</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傾向にある。　　</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年度は、令和</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年度に津波避難タワー設置事業に係る償還が一部終了したことにより、令和</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年度と比較して</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ポイントの減少となった。</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124713</xdr:rowOff>
    </xdr:from>
    <xdr:to>
      <xdr:col>24</xdr:col>
      <xdr:colOff>25400</xdr:colOff>
      <xdr:row>78</xdr:row>
      <xdr:rowOff>81280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26363"/>
          <a:ext cx="8382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106442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81280</xdr:rowOff>
    </xdr:from>
    <xdr:to>
      <xdr:col>19</xdr:col>
      <xdr:colOff>187325</xdr:colOff>
      <xdr:row>78</xdr:row>
      <xdr:rowOff>154432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4543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44704</xdr:rowOff>
    </xdr:from>
    <xdr:to>
      <xdr:col>15</xdr:col>
      <xdr:colOff>98425</xdr:colOff>
      <xdr:row>78</xdr:row>
      <xdr:rowOff>154432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4178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44704</xdr:rowOff>
    </xdr:from>
    <xdr:to>
      <xdr:col>11</xdr:col>
      <xdr:colOff>9525</xdr:colOff>
      <xdr:row>78</xdr:row>
      <xdr:rowOff>99568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4178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45990</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30480</xdr:rowOff>
    </xdr:from>
    <xdr:to>
      <xdr:col>20</xdr:col>
      <xdr:colOff>38100</xdr:colOff>
      <xdr:row>78</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103632</xdr:rowOff>
    </xdr:from>
    <xdr:to>
      <xdr:col>15</xdr:col>
      <xdr:colOff>149225</xdr:colOff>
      <xdr:row>79</xdr:row>
      <xdr:rowOff>33782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18559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165354</xdr:rowOff>
    </xdr:from>
    <xdr:to>
      <xdr:col>11</xdr:col>
      <xdr:colOff>60325</xdr:colOff>
      <xdr:row>78</xdr:row>
      <xdr:rowOff>95504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80281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48768</xdr:rowOff>
    </xdr:from>
    <xdr:to>
      <xdr:col>6</xdr:col>
      <xdr:colOff>171450</xdr:colOff>
      <xdr:row>78</xdr:row>
      <xdr:rowOff>150368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135145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公債費以外の経常収支比率が類似団体平均よりも</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5.5</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ポイント下回り、令和</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年度と比較して</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2.7</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ポイントの</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となった。</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分子となる歳出は維持補修費及び補助費等が増加しているが、物件費及び扶助費の経常的経費充当財源の減少が大きいため、減少している。</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分母となる歳入は、地方特例交付金及び地方交付税の増加が要因となり増加している。</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分子分母ともに増加しているが、分母の増加幅の方が大きかったため、</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ポイント減少となった。</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53848</xdr:rowOff>
    </xdr:from>
    <xdr:to>
      <xdr:col>82</xdr:col>
      <xdr:colOff>107950</xdr:colOff>
      <xdr:row>77</xdr:row>
      <xdr:rowOff>5842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084048"/>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168148</xdr:rowOff>
    </xdr:from>
    <xdr:to>
      <xdr:col>78</xdr:col>
      <xdr:colOff>69850</xdr:colOff>
      <xdr:row>77</xdr:row>
      <xdr:rowOff>5842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983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163576</xdr:rowOff>
    </xdr:from>
    <xdr:to>
      <xdr:col>73</xdr:col>
      <xdr:colOff>180975</xdr:colOff>
      <xdr:row>76</xdr:row>
      <xdr:rowOff>168148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850876"/>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163576</xdr:rowOff>
    </xdr:from>
    <xdr:to>
      <xdr:col>69</xdr:col>
      <xdr:colOff>92075</xdr:colOff>
      <xdr:row>76</xdr:row>
      <xdr:rowOff>108713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850876"/>
          <a:ext cx="889000" cy="28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19575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7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126492</xdr:rowOff>
    </xdr:from>
    <xdr:to>
      <xdr:col>78</xdr:col>
      <xdr:colOff>120650</xdr:colOff>
      <xdr:row>77</xdr:row>
      <xdr:rowOff>56642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66819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117348</xdr:rowOff>
    </xdr:from>
    <xdr:to>
      <xdr:col>74</xdr:col>
      <xdr:colOff>31750</xdr:colOff>
      <xdr:row>77</xdr:row>
      <xdr:rowOff>47498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112776</xdr:rowOff>
    </xdr:from>
    <xdr:to>
      <xdr:col>69</xdr:col>
      <xdr:colOff>142875</xdr:colOff>
      <xdr:row>75</xdr:row>
      <xdr:rowOff>42926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53103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57913</xdr:rowOff>
    </xdr:from>
    <xdr:to>
      <xdr:col>65</xdr:col>
      <xdr:colOff>53975</xdr:colOff>
      <xdr:row>76</xdr:row>
      <xdr:rowOff>159513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169689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静岡県吉田町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162917</xdr:rowOff>
    </xdr:from>
    <xdr:to>
      <xdr:col>29</xdr:col>
      <xdr:colOff>127000</xdr:colOff>
      <xdr:row>18</xdr:row>
      <xdr:rowOff>106894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25192"/>
          <a:ext cx="647700" cy="115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83186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4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106894</xdr:rowOff>
    </xdr:from>
    <xdr:to>
      <xdr:col>26</xdr:col>
      <xdr:colOff>50800</xdr:colOff>
      <xdr:row>18</xdr:row>
      <xdr:rowOff>149952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40619"/>
          <a:ext cx="698500" cy="43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104075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94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149952</xdr:rowOff>
    </xdr:from>
    <xdr:to>
      <xdr:col>22</xdr:col>
      <xdr:colOff>114300</xdr:colOff>
      <xdr:row>19</xdr:row>
      <xdr:rowOff>12205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83677"/>
          <a:ext cx="698500" cy="33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147167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12205</xdr:rowOff>
    </xdr:from>
    <xdr:to>
      <xdr:col>18</xdr:col>
      <xdr:colOff>177800</xdr:colOff>
      <xdr:row>19</xdr:row>
      <xdr:rowOff>45107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17380"/>
          <a:ext cx="698500" cy="32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159135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50322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1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112117</xdr:rowOff>
    </xdr:from>
    <xdr:to>
      <xdr:col>29</xdr:col>
      <xdr:colOff>177800</xdr:colOff>
      <xdr:row>18</xdr:row>
      <xdr:rowOff>42267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74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84194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4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56094</xdr:rowOff>
    </xdr:from>
    <xdr:to>
      <xdr:col>26</xdr:col>
      <xdr:colOff>101600</xdr:colOff>
      <xdr:row>18</xdr:row>
      <xdr:rowOff>157694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89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142471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76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99152</xdr:rowOff>
    </xdr:from>
    <xdr:to>
      <xdr:col>22</xdr:col>
      <xdr:colOff>165100</xdr:colOff>
      <xdr:row>19</xdr:row>
      <xdr:rowOff>29302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32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14079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1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132855</xdr:rowOff>
    </xdr:from>
    <xdr:to>
      <xdr:col>19</xdr:col>
      <xdr:colOff>38100</xdr:colOff>
      <xdr:row>19</xdr:row>
      <xdr:rowOff>63005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66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47782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165757</xdr:rowOff>
    </xdr:from>
    <xdr:to>
      <xdr:col>15</xdr:col>
      <xdr:colOff>101600</xdr:colOff>
      <xdr:row>19</xdr:row>
      <xdr:rowOff>95907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99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80684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8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233169</xdr:rowOff>
    </xdr:from>
    <xdr:to>
      <xdr:col>29</xdr:col>
      <xdr:colOff>127000</xdr:colOff>
      <xdr:row>36</xdr:row>
      <xdr:rowOff>62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6843519"/>
          <a:ext cx="647700" cy="109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63071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01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233169</xdr:rowOff>
    </xdr:from>
    <xdr:to>
      <xdr:col>26</xdr:col>
      <xdr:colOff>50800</xdr:colOff>
      <xdr:row>35</xdr:row>
      <xdr:rowOff>245153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6843519"/>
          <a:ext cx="698500" cy="11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156209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10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245153</xdr:rowOff>
    </xdr:from>
    <xdr:to>
      <xdr:col>22</xdr:col>
      <xdr:colOff>114300</xdr:colOff>
      <xdr:row>35</xdr:row>
      <xdr:rowOff>287706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6855503"/>
          <a:ext cx="698500" cy="42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12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287706</xdr:rowOff>
    </xdr:from>
    <xdr:to>
      <xdr:col>18</xdr:col>
      <xdr:colOff>177800</xdr:colOff>
      <xdr:row>35</xdr:row>
      <xdr:rowOff>313472</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6898056"/>
          <a:ext cx="698500" cy="25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72803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292162</xdr:rowOff>
    </xdr:from>
    <xdr:to>
      <xdr:col>29</xdr:col>
      <xdr:colOff>177800</xdr:colOff>
      <xdr:row>36</xdr:row>
      <xdr:rowOff>50862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6902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137239</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74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182369</xdr:rowOff>
    </xdr:from>
    <xdr:to>
      <xdr:col>26</xdr:col>
      <xdr:colOff>101600</xdr:colOff>
      <xdr:row>35</xdr:row>
      <xdr:rowOff>283969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792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294146</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6561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194353</xdr:rowOff>
    </xdr:from>
    <xdr:to>
      <xdr:col>22</xdr:col>
      <xdr:colOff>165100</xdr:colOff>
      <xdr:row>35</xdr:row>
      <xdr:rowOff>295953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804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306130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57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236906</xdr:rowOff>
    </xdr:from>
    <xdr:to>
      <xdr:col>19</xdr:col>
      <xdr:colOff>38100</xdr:colOff>
      <xdr:row>35</xdr:row>
      <xdr:rowOff>338506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847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5783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661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262672</xdr:rowOff>
    </xdr:from>
    <xdr:to>
      <xdr:col>15</xdr:col>
      <xdr:colOff>101600</xdr:colOff>
      <xdr:row>36</xdr:row>
      <xdr:rowOff>21372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6873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31549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6641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静岡県吉田町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28,964
26,538
20.73
15,246,428
14,289,334
942,727
7,331,211
8,793,487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6102</xdr:rowOff>
    </xdr:from>
    <xdr:to>
      <xdr:col>24</xdr:col>
      <xdr:colOff>63500</xdr:colOff>
      <xdr:row>37</xdr:row>
      <xdr:rowOff>138309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49752"/>
          <a:ext cx="838200" cy="13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74420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138309</xdr:rowOff>
    </xdr:from>
    <xdr:to>
      <xdr:col>19</xdr:col>
      <xdr:colOff>177800</xdr:colOff>
      <xdr:row>37</xdr:row>
      <xdr:rowOff>159112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81959"/>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99890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159112</xdr:rowOff>
    </xdr:from>
    <xdr:to>
      <xdr:col>15</xdr:col>
      <xdr:colOff>50800</xdr:colOff>
      <xdr:row>38</xdr:row>
      <xdr:rowOff>19094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02762"/>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143553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4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19094</xdr:rowOff>
    </xdr:from>
    <xdr:to>
      <xdr:col>10</xdr:col>
      <xdr:colOff>114300</xdr:colOff>
      <xdr:row>38</xdr:row>
      <xdr:rowOff>87046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34194"/>
          <a:ext cx="889000" cy="6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153801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71315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4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126752</xdr:rowOff>
    </xdr:from>
    <xdr:to>
      <xdr:col>24</xdr:col>
      <xdr:colOff>114300</xdr:colOff>
      <xdr:row>37</xdr:row>
      <xdr:rowOff>56902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9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105179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7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87509</xdr:rowOff>
    </xdr:from>
    <xdr:to>
      <xdr:col>20</xdr:col>
      <xdr:colOff>38100</xdr:colOff>
      <xdr:row>38</xdr:row>
      <xdr:rowOff>17659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3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8786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2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108312</xdr:rowOff>
    </xdr:from>
    <xdr:to>
      <xdr:col>15</xdr:col>
      <xdr:colOff>101600</xdr:colOff>
      <xdr:row>38</xdr:row>
      <xdr:rowOff>38462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5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29589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4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139745</xdr:rowOff>
    </xdr:from>
    <xdr:to>
      <xdr:col>10</xdr:col>
      <xdr:colOff>165100</xdr:colOff>
      <xdr:row>38</xdr:row>
      <xdr:rowOff>69895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8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61021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7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36246</xdr:rowOff>
    </xdr:from>
    <xdr:to>
      <xdr:col>6</xdr:col>
      <xdr:colOff>38100</xdr:colOff>
      <xdr:row>38</xdr:row>
      <xdr:rowOff>137846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5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128973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4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20091</xdr:rowOff>
    </xdr:from>
    <xdr:to>
      <xdr:col>24</xdr:col>
      <xdr:colOff>63500</xdr:colOff>
      <xdr:row>56</xdr:row>
      <xdr:rowOff>83604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21291"/>
          <a:ext cx="838200" cy="6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82059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4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81890</xdr:rowOff>
    </xdr:from>
    <xdr:to>
      <xdr:col>19</xdr:col>
      <xdr:colOff>177800</xdr:colOff>
      <xdr:row>56</xdr:row>
      <xdr:rowOff>83604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83090"/>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23804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8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81890</xdr:rowOff>
    </xdr:from>
    <xdr:to>
      <xdr:col>15</xdr:col>
      <xdr:colOff>50800</xdr:colOff>
      <xdr:row>57</xdr:row>
      <xdr:rowOff>3239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83090"/>
          <a:ext cx="889000" cy="9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26408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3239</xdr:rowOff>
    </xdr:from>
    <xdr:to>
      <xdr:col>10</xdr:col>
      <xdr:colOff>114300</xdr:colOff>
      <xdr:row>57</xdr:row>
      <xdr:rowOff>4166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75889"/>
          <a:ext cx="8890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105287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163504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140741</xdr:rowOff>
    </xdr:from>
    <xdr:to>
      <xdr:col>24</xdr:col>
      <xdr:colOff>114300</xdr:colOff>
      <xdr:row>56</xdr:row>
      <xdr:rowOff>70891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7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119168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32804</xdr:rowOff>
    </xdr:from>
    <xdr:to>
      <xdr:col>20</xdr:col>
      <xdr:colOff>38100</xdr:colOff>
      <xdr:row>56</xdr:row>
      <xdr:rowOff>134404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3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125531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2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31090</xdr:rowOff>
    </xdr:from>
    <xdr:to>
      <xdr:col>15</xdr:col>
      <xdr:colOff>101600</xdr:colOff>
      <xdr:row>56</xdr:row>
      <xdr:rowOff>132690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123817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2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123889</xdr:rowOff>
    </xdr:from>
    <xdr:to>
      <xdr:col>10</xdr:col>
      <xdr:colOff>165100</xdr:colOff>
      <xdr:row>57</xdr:row>
      <xdr:rowOff>54039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2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45166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1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124816</xdr:rowOff>
    </xdr:from>
    <xdr:to>
      <xdr:col>6</xdr:col>
      <xdr:colOff>38100</xdr:colOff>
      <xdr:row>57</xdr:row>
      <xdr:rowOff>54966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2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46093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1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146901</xdr:rowOff>
    </xdr:from>
    <xdr:to>
      <xdr:col>24</xdr:col>
      <xdr:colOff>63500</xdr:colOff>
      <xdr:row>77</xdr:row>
      <xdr:rowOff>24085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77101"/>
          <a:ext cx="838200" cy="4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24085</xdr:rowOff>
    </xdr:from>
    <xdr:to>
      <xdr:col>19</xdr:col>
      <xdr:colOff>177800</xdr:colOff>
      <xdr:row>77</xdr:row>
      <xdr:rowOff>44489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25735"/>
          <a:ext cx="889000" cy="2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155135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44489</xdr:rowOff>
    </xdr:from>
    <xdr:to>
      <xdr:col>15</xdr:col>
      <xdr:colOff>50800</xdr:colOff>
      <xdr:row>77</xdr:row>
      <xdr:rowOff>70034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46139"/>
          <a:ext cx="889000" cy="2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152334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3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70034</xdr:rowOff>
    </xdr:from>
    <xdr:to>
      <xdr:col>10</xdr:col>
      <xdr:colOff>114300</xdr:colOff>
      <xdr:row>77</xdr:row>
      <xdr:rowOff>83865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71684"/>
          <a:ext cx="889000" cy="1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96101</xdr:rowOff>
    </xdr:from>
    <xdr:to>
      <xdr:col>24</xdr:col>
      <xdr:colOff>114300</xdr:colOff>
      <xdr:row>77</xdr:row>
      <xdr:rowOff>26251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2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74528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0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144735</xdr:rowOff>
    </xdr:from>
    <xdr:to>
      <xdr:col>20</xdr:col>
      <xdr:colOff>38100</xdr:colOff>
      <xdr:row>77</xdr:row>
      <xdr:rowOff>74885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7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66012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6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165139</xdr:rowOff>
    </xdr:from>
    <xdr:to>
      <xdr:col>15</xdr:col>
      <xdr:colOff>101600</xdr:colOff>
      <xdr:row>77</xdr:row>
      <xdr:rowOff>95289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86416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19234</xdr:rowOff>
    </xdr:from>
    <xdr:to>
      <xdr:col>10</xdr:col>
      <xdr:colOff>165100</xdr:colOff>
      <xdr:row>77</xdr:row>
      <xdr:rowOff>120834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111961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1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33065</xdr:rowOff>
    </xdr:from>
    <xdr:to>
      <xdr:col>6</xdr:col>
      <xdr:colOff>38100</xdr:colOff>
      <xdr:row>77</xdr:row>
      <xdr:rowOff>134665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3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125792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2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114097</xdr:rowOff>
    </xdr:from>
    <xdr:to>
      <xdr:col>24</xdr:col>
      <xdr:colOff>62865</xdr:colOff>
      <xdr:row>97</xdr:row>
      <xdr:rowOff>159474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44597"/>
          <a:ext cx="1270" cy="124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163301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9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159474</xdr:rowOff>
    </xdr:from>
    <xdr:to>
      <xdr:col>24</xdr:col>
      <xdr:colOff>152400</xdr:colOff>
      <xdr:row>97</xdr:row>
      <xdr:rowOff>159474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9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60774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1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114097</xdr:rowOff>
    </xdr:from>
    <xdr:to>
      <xdr:col>24</xdr:col>
      <xdr:colOff>152400</xdr:colOff>
      <xdr:row>90</xdr:row>
      <xdr:rowOff>114097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44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30457</xdr:rowOff>
    </xdr:from>
    <xdr:to>
      <xdr:col>24</xdr:col>
      <xdr:colOff>63500</xdr:colOff>
      <xdr:row>98</xdr:row>
      <xdr:rowOff>40517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61107"/>
          <a:ext cx="838200" cy="18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65414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8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42537</xdr:rowOff>
    </xdr:from>
    <xdr:to>
      <xdr:col>24</xdr:col>
      <xdr:colOff>114300</xdr:colOff>
      <xdr:row>95</xdr:row>
      <xdr:rowOff>144137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3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36187</xdr:rowOff>
    </xdr:from>
    <xdr:to>
      <xdr:col>19</xdr:col>
      <xdr:colOff>177800</xdr:colOff>
      <xdr:row>98</xdr:row>
      <xdr:rowOff>40517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838287"/>
          <a:ext cx="8890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169667</xdr:rowOff>
    </xdr:from>
    <xdr:to>
      <xdr:col>20</xdr:col>
      <xdr:colOff>38100</xdr:colOff>
      <xdr:row>96</xdr:row>
      <xdr:rowOff>99817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116344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3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53032</xdr:rowOff>
    </xdr:from>
    <xdr:to>
      <xdr:col>15</xdr:col>
      <xdr:colOff>50800</xdr:colOff>
      <xdr:row>98</xdr:row>
      <xdr:rowOff>36187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83682"/>
          <a:ext cx="889000" cy="15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69326</xdr:rowOff>
    </xdr:from>
    <xdr:to>
      <xdr:col>15</xdr:col>
      <xdr:colOff>101600</xdr:colOff>
      <xdr:row>96</xdr:row>
      <xdr:rowOff>170926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16003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0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53032</xdr:rowOff>
    </xdr:from>
    <xdr:to>
      <xdr:col>10</xdr:col>
      <xdr:colOff>114300</xdr:colOff>
      <xdr:row>98</xdr:row>
      <xdr:rowOff>155473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83682"/>
          <a:ext cx="889000" cy="27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60168</xdr:rowOff>
    </xdr:from>
    <xdr:to>
      <xdr:col>10</xdr:col>
      <xdr:colOff>165100</xdr:colOff>
      <xdr:row>95</xdr:row>
      <xdr:rowOff>161768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6845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25535</xdr:rowOff>
    </xdr:from>
    <xdr:to>
      <xdr:col>6</xdr:col>
      <xdr:colOff>38100</xdr:colOff>
      <xdr:row>97</xdr:row>
      <xdr:rowOff>127135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143662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151107</xdr:rowOff>
    </xdr:from>
    <xdr:to>
      <xdr:col>24</xdr:col>
      <xdr:colOff>114300</xdr:colOff>
      <xdr:row>97</xdr:row>
      <xdr:rowOff>81257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1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129534</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8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161167</xdr:rowOff>
    </xdr:from>
    <xdr:to>
      <xdr:col>20</xdr:col>
      <xdr:colOff>38100</xdr:colOff>
      <xdr:row>98</xdr:row>
      <xdr:rowOff>91317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9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82444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8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156837</xdr:rowOff>
    </xdr:from>
    <xdr:to>
      <xdr:col>15</xdr:col>
      <xdr:colOff>101600</xdr:colOff>
      <xdr:row>98</xdr:row>
      <xdr:rowOff>86987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8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78114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8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2232</xdr:rowOff>
    </xdr:from>
    <xdr:to>
      <xdr:col>10</xdr:col>
      <xdr:colOff>165100</xdr:colOff>
      <xdr:row>97</xdr:row>
      <xdr:rowOff>103832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3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94959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2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104673</xdr:rowOff>
    </xdr:from>
    <xdr:to>
      <xdr:col>6</xdr:col>
      <xdr:colOff>38100</xdr:colOff>
      <xdr:row>99</xdr:row>
      <xdr:rowOff>34823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0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25950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9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120063</xdr:rowOff>
    </xdr:from>
    <xdr:to>
      <xdr:col>55</xdr:col>
      <xdr:colOff>0</xdr:colOff>
      <xdr:row>35</xdr:row>
      <xdr:rowOff>163785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120813"/>
          <a:ext cx="838200" cy="4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64488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120063</xdr:rowOff>
    </xdr:from>
    <xdr:to>
      <xdr:col>50</xdr:col>
      <xdr:colOff>114300</xdr:colOff>
      <xdr:row>35</xdr:row>
      <xdr:rowOff>141026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120813"/>
          <a:ext cx="889000" cy="2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16523</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3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141026</xdr:rowOff>
    </xdr:from>
    <xdr:to>
      <xdr:col>45</xdr:col>
      <xdr:colOff>177800</xdr:colOff>
      <xdr:row>36</xdr:row>
      <xdr:rowOff>28015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141776"/>
          <a:ext cx="889000" cy="5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30435</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84886</xdr:rowOff>
    </xdr:from>
    <xdr:to>
      <xdr:col>41</xdr:col>
      <xdr:colOff>50800</xdr:colOff>
      <xdr:row>36</xdr:row>
      <xdr:rowOff>28015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742736"/>
          <a:ext cx="889000" cy="45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55870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109988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112985</xdr:rowOff>
    </xdr:from>
    <xdr:to>
      <xdr:col>55</xdr:col>
      <xdr:colOff>50800</xdr:colOff>
      <xdr:row>36</xdr:row>
      <xdr:rowOff>43135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135862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6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69263</xdr:rowOff>
    </xdr:from>
    <xdr:to>
      <xdr:col>50</xdr:col>
      <xdr:colOff>165100</xdr:colOff>
      <xdr:row>35</xdr:row>
      <xdr:rowOff>170863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7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15940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84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90226</xdr:rowOff>
    </xdr:from>
    <xdr:to>
      <xdr:col>46</xdr:col>
      <xdr:colOff>38100</xdr:colOff>
      <xdr:row>36</xdr:row>
      <xdr:rowOff>20376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0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36903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86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148665</xdr:rowOff>
    </xdr:from>
    <xdr:to>
      <xdr:col>41</xdr:col>
      <xdr:colOff>101600</xdr:colOff>
      <xdr:row>36</xdr:row>
      <xdr:rowOff>78815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4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95342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592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34086</xdr:rowOff>
    </xdr:from>
    <xdr:to>
      <xdr:col>36</xdr:col>
      <xdr:colOff>165100</xdr:colOff>
      <xdr:row>33</xdr:row>
      <xdr:rowOff>135686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6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152213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46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24250</xdr:rowOff>
    </xdr:from>
    <xdr:to>
      <xdr:col>55</xdr:col>
      <xdr:colOff>0</xdr:colOff>
      <xdr:row>57</xdr:row>
      <xdr:rowOff>130342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96900"/>
          <a:ext cx="838200" cy="10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130342</xdr:rowOff>
    </xdr:from>
    <xdr:to>
      <xdr:col>50</xdr:col>
      <xdr:colOff>114300</xdr:colOff>
      <xdr:row>58</xdr:row>
      <xdr:rowOff>32303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02992"/>
          <a:ext cx="889000" cy="7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154289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116238</xdr:rowOff>
    </xdr:from>
    <xdr:to>
      <xdr:col>45</xdr:col>
      <xdr:colOff>177800</xdr:colOff>
      <xdr:row>58</xdr:row>
      <xdr:rowOff>32303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88888"/>
          <a:ext cx="889000" cy="8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90974</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86695</xdr:rowOff>
    </xdr:from>
    <xdr:to>
      <xdr:col>41</xdr:col>
      <xdr:colOff>50800</xdr:colOff>
      <xdr:row>57</xdr:row>
      <xdr:rowOff>116238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59345"/>
          <a:ext cx="889000" cy="2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26578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43997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144900</xdr:rowOff>
    </xdr:from>
    <xdr:to>
      <xdr:col>55</xdr:col>
      <xdr:colOff>50800</xdr:colOff>
      <xdr:row>57</xdr:row>
      <xdr:rowOff>75050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123327</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2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79542</xdr:rowOff>
    </xdr:from>
    <xdr:to>
      <xdr:col>50</xdr:col>
      <xdr:colOff>165100</xdr:colOff>
      <xdr:row>58</xdr:row>
      <xdr:rowOff>9692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5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819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4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152953</xdr:rowOff>
    </xdr:from>
    <xdr:to>
      <xdr:col>46</xdr:col>
      <xdr:colOff>38100</xdr:colOff>
      <xdr:row>58</xdr:row>
      <xdr:rowOff>83103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2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74230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1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65438</xdr:rowOff>
    </xdr:from>
    <xdr:to>
      <xdr:col>41</xdr:col>
      <xdr:colOff>101600</xdr:colOff>
      <xdr:row>57</xdr:row>
      <xdr:rowOff>167038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158165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3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35895</xdr:rowOff>
    </xdr:from>
    <xdr:to>
      <xdr:col>36</xdr:col>
      <xdr:colOff>165100</xdr:colOff>
      <xdr:row>57</xdr:row>
      <xdr:rowOff>137495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0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128622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0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40683</xdr:rowOff>
    </xdr:from>
    <xdr:to>
      <xdr:col>55</xdr:col>
      <xdr:colOff>0</xdr:colOff>
      <xdr:row>79</xdr:row>
      <xdr:rowOff>59778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585233"/>
          <a:ext cx="838200" cy="1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56381</xdr:rowOff>
    </xdr:from>
    <xdr:to>
      <xdr:col>50</xdr:col>
      <xdr:colOff>114300</xdr:colOff>
      <xdr:row>79</xdr:row>
      <xdr:rowOff>59778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600931"/>
          <a:ext cx="889000" cy="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56381</xdr:rowOff>
    </xdr:from>
    <xdr:to>
      <xdr:col>45</xdr:col>
      <xdr:colOff>177800</xdr:colOff>
      <xdr:row>79</xdr:row>
      <xdr:rowOff>68594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600931"/>
          <a:ext cx="889000" cy="1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27609</xdr:rowOff>
    </xdr:from>
    <xdr:to>
      <xdr:col>41</xdr:col>
      <xdr:colOff>50800</xdr:colOff>
      <xdr:row>79</xdr:row>
      <xdr:rowOff>68594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00709"/>
          <a:ext cx="889000" cy="21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169609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161333</xdr:rowOff>
    </xdr:from>
    <xdr:to>
      <xdr:col>55</xdr:col>
      <xdr:colOff>50800</xdr:colOff>
      <xdr:row>79</xdr:row>
      <xdr:rowOff>91483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3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76260</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49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8978</xdr:rowOff>
    </xdr:from>
    <xdr:to>
      <xdr:col>50</xdr:col>
      <xdr:colOff>165100</xdr:colOff>
      <xdr:row>79</xdr:row>
      <xdr:rowOff>110578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5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101705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64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5581</xdr:rowOff>
    </xdr:from>
    <xdr:to>
      <xdr:col>46</xdr:col>
      <xdr:colOff>38100</xdr:colOff>
      <xdr:row>79</xdr:row>
      <xdr:rowOff>107181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5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98308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64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17794</xdr:rowOff>
    </xdr:from>
    <xdr:to>
      <xdr:col>41</xdr:col>
      <xdr:colOff>101600</xdr:colOff>
      <xdr:row>79</xdr:row>
      <xdr:rowOff>119394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6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110521</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65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148259</xdr:rowOff>
    </xdr:from>
    <xdr:to>
      <xdr:col>36</xdr:col>
      <xdr:colOff>165100</xdr:colOff>
      <xdr:row>78</xdr:row>
      <xdr:rowOff>78409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4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94936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12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75349</xdr:rowOff>
    </xdr:from>
    <xdr:to>
      <xdr:col>55</xdr:col>
      <xdr:colOff>0</xdr:colOff>
      <xdr:row>97</xdr:row>
      <xdr:rowOff>88151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534549"/>
          <a:ext cx="838200" cy="18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89767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48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88151</xdr:rowOff>
    </xdr:from>
    <xdr:to>
      <xdr:col>50</xdr:col>
      <xdr:colOff>114300</xdr:colOff>
      <xdr:row>98</xdr:row>
      <xdr:rowOff>8065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718801"/>
          <a:ext cx="889000" cy="9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48189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127763</xdr:rowOff>
    </xdr:from>
    <xdr:to>
      <xdr:col>45</xdr:col>
      <xdr:colOff>177800</xdr:colOff>
      <xdr:row>98</xdr:row>
      <xdr:rowOff>8065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758413"/>
          <a:ext cx="889000" cy="5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97286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8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127763</xdr:rowOff>
    </xdr:from>
    <xdr:to>
      <xdr:col>41</xdr:col>
      <xdr:colOff>50800</xdr:colOff>
      <xdr:row>98</xdr:row>
      <xdr:rowOff>24422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758413"/>
          <a:ext cx="889000" cy="6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37304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73258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24549</xdr:rowOff>
    </xdr:from>
    <xdr:to>
      <xdr:col>55</xdr:col>
      <xdr:colOff>50800</xdr:colOff>
      <xdr:row>96</xdr:row>
      <xdr:rowOff>126149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48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47426</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33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37351</xdr:rowOff>
    </xdr:from>
    <xdr:to>
      <xdr:col>50</xdr:col>
      <xdr:colOff>165100</xdr:colOff>
      <xdr:row>97</xdr:row>
      <xdr:rowOff>138951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6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130078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7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128715</xdr:rowOff>
    </xdr:from>
    <xdr:to>
      <xdr:col>46</xdr:col>
      <xdr:colOff>38100</xdr:colOff>
      <xdr:row>98</xdr:row>
      <xdr:rowOff>58865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5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49992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5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76963</xdr:rowOff>
    </xdr:from>
    <xdr:to>
      <xdr:col>41</xdr:col>
      <xdr:colOff>101600</xdr:colOff>
      <xdr:row>98</xdr:row>
      <xdr:rowOff>7113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0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169690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0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145072</xdr:rowOff>
    </xdr:from>
    <xdr:to>
      <xdr:col>36</xdr:col>
      <xdr:colOff>165100</xdr:colOff>
      <xdr:row>98</xdr:row>
      <xdr:rowOff>75222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7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66349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6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94209</xdr:rowOff>
    </xdr:from>
    <xdr:to>
      <xdr:col>81</xdr:col>
      <xdr:colOff>50800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80759"/>
          <a:ext cx="889000" cy="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94209</xdr:rowOff>
    </xdr:from>
    <xdr:to>
      <xdr:col>76</xdr:col>
      <xdr:colOff>114300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780759"/>
          <a:ext cx="889000" cy="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74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43409</xdr:rowOff>
    </xdr:from>
    <xdr:to>
      <xdr:col>76</xdr:col>
      <xdr:colOff>165100</xdr:colOff>
      <xdr:row>39</xdr:row>
      <xdr:rowOff>145009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72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136136</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822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58338</xdr:rowOff>
    </xdr:from>
    <xdr:to>
      <xdr:col>85</xdr:col>
      <xdr:colOff>127000</xdr:colOff>
      <xdr:row>75</xdr:row>
      <xdr:rowOff>90456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917088"/>
          <a:ext cx="838200" cy="3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57504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74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13380</xdr:rowOff>
    </xdr:from>
    <xdr:to>
      <xdr:col>81</xdr:col>
      <xdr:colOff>50800</xdr:colOff>
      <xdr:row>75</xdr:row>
      <xdr:rowOff>58338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872130"/>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106551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9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13380</xdr:rowOff>
    </xdr:from>
    <xdr:to>
      <xdr:col>76</xdr:col>
      <xdr:colOff>114300</xdr:colOff>
      <xdr:row>75</xdr:row>
      <xdr:rowOff>29896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872130"/>
          <a:ext cx="889000" cy="1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93883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29896</xdr:rowOff>
    </xdr:from>
    <xdr:to>
      <xdr:col>71</xdr:col>
      <xdr:colOff>177800</xdr:colOff>
      <xdr:row>75</xdr:row>
      <xdr:rowOff>64891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888646"/>
          <a:ext cx="889000" cy="3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123696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5987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39656</xdr:rowOff>
    </xdr:from>
    <xdr:to>
      <xdr:col>85</xdr:col>
      <xdr:colOff>177800</xdr:colOff>
      <xdr:row>75</xdr:row>
      <xdr:rowOff>141256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89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18083</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87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7538</xdr:rowOff>
    </xdr:from>
    <xdr:to>
      <xdr:col>81</xdr:col>
      <xdr:colOff>101600</xdr:colOff>
      <xdr:row>75</xdr:row>
      <xdr:rowOff>109138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8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125665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64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134030</xdr:rowOff>
    </xdr:from>
    <xdr:to>
      <xdr:col>76</xdr:col>
      <xdr:colOff>165100</xdr:colOff>
      <xdr:row>75</xdr:row>
      <xdr:rowOff>64180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82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80707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59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150546</xdr:rowOff>
    </xdr:from>
    <xdr:to>
      <xdr:col>72</xdr:col>
      <xdr:colOff>38100</xdr:colOff>
      <xdr:row>75</xdr:row>
      <xdr:rowOff>80696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83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97223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61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14091</xdr:rowOff>
    </xdr:from>
    <xdr:to>
      <xdr:col>67</xdr:col>
      <xdr:colOff>101600</xdr:colOff>
      <xdr:row>75</xdr:row>
      <xdr:rowOff>115691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87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132218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64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53710</xdr:rowOff>
    </xdr:from>
    <xdr:to>
      <xdr:col>85</xdr:col>
      <xdr:colOff>127000</xdr:colOff>
      <xdr:row>97</xdr:row>
      <xdr:rowOff>100107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684360"/>
          <a:ext cx="838200" cy="4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110989</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741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97335</xdr:rowOff>
    </xdr:from>
    <xdr:to>
      <xdr:col>81</xdr:col>
      <xdr:colOff>50800</xdr:colOff>
      <xdr:row>97</xdr:row>
      <xdr:rowOff>100107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727985"/>
          <a:ext cx="889000" cy="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39643</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8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97335</xdr:rowOff>
    </xdr:from>
    <xdr:to>
      <xdr:col>76</xdr:col>
      <xdr:colOff>114300</xdr:colOff>
      <xdr:row>98</xdr:row>
      <xdr:rowOff>23854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27985"/>
          <a:ext cx="889000" cy="9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47342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84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171421</xdr:rowOff>
    </xdr:from>
    <xdr:to>
      <xdr:col>71</xdr:col>
      <xdr:colOff>177800</xdr:colOff>
      <xdr:row>98</xdr:row>
      <xdr:rowOff>23854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802071"/>
          <a:ext cx="889000" cy="2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104886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2910</xdr:rowOff>
    </xdr:from>
    <xdr:to>
      <xdr:col>85</xdr:col>
      <xdr:colOff>177800</xdr:colOff>
      <xdr:row>97</xdr:row>
      <xdr:rowOff>104510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6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25787</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48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49307</xdr:rowOff>
    </xdr:from>
    <xdr:to>
      <xdr:col>81</xdr:col>
      <xdr:colOff>101600</xdr:colOff>
      <xdr:row>97</xdr:row>
      <xdr:rowOff>150907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67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167434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4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46535</xdr:rowOff>
    </xdr:from>
    <xdr:to>
      <xdr:col>76</xdr:col>
      <xdr:colOff>165100</xdr:colOff>
      <xdr:row>97</xdr:row>
      <xdr:rowOff>148135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67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164662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45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144504</xdr:rowOff>
    </xdr:from>
    <xdr:to>
      <xdr:col>72</xdr:col>
      <xdr:colOff>38100</xdr:colOff>
      <xdr:row>98</xdr:row>
      <xdr:rowOff>74654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7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65781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6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120621</xdr:rowOff>
    </xdr:from>
    <xdr:to>
      <xdr:col>67</xdr:col>
      <xdr:colOff>101600</xdr:colOff>
      <xdr:row>98</xdr:row>
      <xdr:rowOff>50771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5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67298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145610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1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97790</xdr:rowOff>
    </xdr:from>
    <xdr:to>
      <xdr:col>116</xdr:col>
      <xdr:colOff>63500</xdr:colOff>
      <xdr:row>59</xdr:row>
      <xdr:rowOff>97790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213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97790</xdr:rowOff>
    </xdr:from>
    <xdr:to>
      <xdr:col>111</xdr:col>
      <xdr:colOff>177800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21334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95504</xdr:rowOff>
    </xdr:from>
    <xdr:to>
      <xdr:col>107</xdr:col>
      <xdr:colOff>50800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211054"/>
          <a:ext cx="889000" cy="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95504</xdr:rowOff>
    </xdr:from>
    <xdr:to>
      <xdr:col>102</xdr:col>
      <xdr:colOff>114300</xdr:colOff>
      <xdr:row>59</xdr:row>
      <xdr:rowOff>95504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2110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46990</xdr:rowOff>
    </xdr:from>
    <xdr:to>
      <xdr:col>116</xdr:col>
      <xdr:colOff>114300</xdr:colOff>
      <xdr:row>59</xdr:row>
      <xdr:rowOff>148590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6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133367</xdr:rowOff>
    </xdr:from>
    <xdr:ext cx="313932"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77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46990</xdr:rowOff>
    </xdr:from>
    <xdr:to>
      <xdr:col>112</xdr:col>
      <xdr:colOff>38100</xdr:colOff>
      <xdr:row>59</xdr:row>
      <xdr:rowOff>148590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6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139717</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66333" y="102552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44704</xdr:rowOff>
    </xdr:from>
    <xdr:to>
      <xdr:col>102</xdr:col>
      <xdr:colOff>165100</xdr:colOff>
      <xdr:row>59</xdr:row>
      <xdr:rowOff>146304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137431</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88333" y="10252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44704</xdr:rowOff>
    </xdr:from>
    <xdr:to>
      <xdr:col>98</xdr:col>
      <xdr:colOff>38100</xdr:colOff>
      <xdr:row>59</xdr:row>
      <xdr:rowOff>146304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137431</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99333" y="10252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125687</xdr:rowOff>
    </xdr:from>
    <xdr:to>
      <xdr:col>116</xdr:col>
      <xdr:colOff>63500</xdr:colOff>
      <xdr:row>78</xdr:row>
      <xdr:rowOff>148478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498787"/>
          <a:ext cx="838200" cy="2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94746</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95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148478</xdr:rowOff>
    </xdr:from>
    <xdr:to>
      <xdr:col>111</xdr:col>
      <xdr:colOff>177800</xdr:colOff>
      <xdr:row>78</xdr:row>
      <xdr:rowOff>154970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521578"/>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70347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75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154970</xdr:rowOff>
    </xdr:from>
    <xdr:to>
      <xdr:col>107</xdr:col>
      <xdr:colOff>50800</xdr:colOff>
      <xdr:row>78</xdr:row>
      <xdr:rowOff>168939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528070"/>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79788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165897</xdr:rowOff>
    </xdr:from>
    <xdr:to>
      <xdr:col>102</xdr:col>
      <xdr:colOff>114300</xdr:colOff>
      <xdr:row>78</xdr:row>
      <xdr:rowOff>168939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538997"/>
          <a:ext cx="889000" cy="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112706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124914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74887</xdr:rowOff>
    </xdr:from>
    <xdr:to>
      <xdr:col>116</xdr:col>
      <xdr:colOff>114300</xdr:colOff>
      <xdr:row>79</xdr:row>
      <xdr:rowOff>5037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44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161264</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36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97678</xdr:rowOff>
    </xdr:from>
    <xdr:to>
      <xdr:col>112</xdr:col>
      <xdr:colOff>38100</xdr:colOff>
      <xdr:row>79</xdr:row>
      <xdr:rowOff>27828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47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18955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56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104170</xdr:rowOff>
    </xdr:from>
    <xdr:to>
      <xdr:col>107</xdr:col>
      <xdr:colOff>101600</xdr:colOff>
      <xdr:row>79</xdr:row>
      <xdr:rowOff>34320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47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25447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56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118139</xdr:rowOff>
    </xdr:from>
    <xdr:to>
      <xdr:col>102</xdr:col>
      <xdr:colOff>165100</xdr:colOff>
      <xdr:row>79</xdr:row>
      <xdr:rowOff>48289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49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39416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58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115097</xdr:rowOff>
    </xdr:from>
    <xdr:to>
      <xdr:col>98</xdr:col>
      <xdr:colOff>38100</xdr:colOff>
      <xdr:row>79</xdr:row>
      <xdr:rowOff>45247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48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36374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5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歳出総額は、住民</a:t>
          </a:r>
          <a:r>
            <a:rPr kumimoji="0"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a:t>
          </a:r>
          <a:r>
            <a:rPr kumimoji="0"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人当たり</a:t>
          </a:r>
          <a:r>
            <a:rPr kumimoji="0"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49</a:t>
          </a:r>
          <a:r>
            <a:rPr kumimoji="0"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万</a:t>
          </a:r>
          <a:r>
            <a:rPr kumimoji="0"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3,348</a:t>
          </a:r>
          <a:r>
            <a:rPr kumimoji="0"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円となっており、令和</a:t>
          </a:r>
          <a:r>
            <a:rPr kumimoji="0"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a:t>
          </a:r>
          <a:r>
            <a:rPr kumimoji="0"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年度と比較して</a:t>
          </a:r>
          <a:r>
            <a:rPr kumimoji="0"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a:t>
          </a:r>
          <a:r>
            <a:rPr kumimoji="0"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万</a:t>
          </a:r>
          <a:r>
            <a:rPr kumimoji="0"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9,313</a:t>
          </a:r>
          <a:r>
            <a:rPr kumimoji="0"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円の増加となった。</a:t>
          </a:r>
          <a:r>
            <a:rPr kumimoji="0"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主な増加の要因は、給与改定に伴う人件費の増加に加え、第</a:t>
          </a:r>
          <a:r>
            <a:rPr kumimoji="0"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a:t>
          </a:r>
          <a:r>
            <a:rPr kumimoji="0"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号ポンプ場整備事業及び山崎頭首工改修工事等による普通建設事業費の増加が挙げられる。</a:t>
          </a:r>
          <a:endParaRPr kumimoji="0"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また、類似団体</a:t>
          </a:r>
          <a:r>
            <a:rPr kumimoji="0"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内</a:t>
          </a:r>
          <a:r>
            <a:rPr kumimoji="0"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平均や県平均を下回る項目として、人件費や維持補修費については、ごみ処理業務、し尿処理業務、学校給食業務等を一部事務組合において運営していることに加え、消防救急業務を広域化していることが考えられ、扶助費については、高齢化率が県全体の数値</a:t>
          </a:r>
          <a:r>
            <a:rPr kumimoji="0"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0"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30.7</a:t>
          </a:r>
          <a:r>
            <a:rPr kumimoji="0"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ポイント）と比較して</a:t>
          </a:r>
          <a:r>
            <a:rPr kumimoji="0"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4.2</a:t>
          </a:r>
          <a:r>
            <a:rPr kumimoji="0"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ポイント低いことが要因の一つであると考えられる。繰出金については令和</a:t>
          </a:r>
          <a:r>
            <a:rPr kumimoji="0"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a:t>
          </a:r>
          <a:r>
            <a:rPr kumimoji="0"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年度から継続して類似団体</a:t>
          </a:r>
          <a:r>
            <a:rPr kumimoji="0"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内</a:t>
          </a:r>
          <a:r>
            <a:rPr kumimoji="0"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平均や県平均を大きく下回っているが、これは、</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年度より公共下水道事業会計が公営企業会計に移行したことで、公共下水道事業会計への繰出金が補助費等に計上されるよう</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になったためである。</a:t>
          </a:r>
          <a:r>
            <a:rPr kumimoji="0"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　静岡県公式ホームページ令和</a:t>
          </a:r>
          <a:r>
            <a:rPr kumimoji="0"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6</a:t>
          </a:r>
          <a:r>
            <a:rPr kumimoji="0"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年度高齢者福祉行政の基礎調査結果参照）</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200" baseline="0">
              <a:latin typeface="ＭＳ ゴシック" panose="020B0609070205080204" pitchFamily="49" charset="-128"/>
              <a:ea typeface="ＭＳ ゴシック" panose="020B0609070205080204" pitchFamily="49" charset="-128"/>
            </a:rPr>
            <a:t>なお、公債費については、令和</a:t>
          </a:r>
          <a:r>
            <a:rPr kumimoji="1" lang="en-US" altLang="ja-JP" sz="1200" baseline="0">
              <a:latin typeface="ＭＳ ゴシック" panose="020B0609070205080204" pitchFamily="49" charset="-128"/>
              <a:ea typeface="ＭＳ ゴシック" panose="020B0609070205080204" pitchFamily="49" charset="-128"/>
            </a:rPr>
            <a:t>5</a:t>
          </a:r>
          <a:r>
            <a:rPr kumimoji="1" lang="ja-JP" altLang="en-US" sz="1200" baseline="0">
              <a:latin typeface="ＭＳ ゴシック" panose="020B0609070205080204" pitchFamily="49" charset="-128"/>
              <a:ea typeface="ＭＳ ゴシック" panose="020B0609070205080204" pitchFamily="49" charset="-128"/>
            </a:rPr>
            <a:t>年度まで類似団体内平均よりも上回っていたが、令和</a:t>
          </a:r>
          <a:r>
            <a:rPr kumimoji="1" lang="en-US" altLang="ja-JP" sz="1200" baseline="0">
              <a:latin typeface="ＭＳ ゴシック" panose="020B0609070205080204" pitchFamily="49" charset="-128"/>
              <a:ea typeface="ＭＳ ゴシック" panose="020B0609070205080204" pitchFamily="49" charset="-128"/>
            </a:rPr>
            <a:t>6</a:t>
          </a:r>
          <a:r>
            <a:rPr kumimoji="1" lang="ja-JP" altLang="en-US" sz="1200" baseline="0">
              <a:latin typeface="ＭＳ ゴシック" panose="020B0609070205080204" pitchFamily="49" charset="-128"/>
              <a:ea typeface="ＭＳ ゴシック" panose="020B0609070205080204" pitchFamily="49" charset="-128"/>
            </a:rPr>
            <a:t>年度は、類似団体内平均よりも</a:t>
          </a:r>
          <a:r>
            <a:rPr kumimoji="1" lang="en-US" altLang="ja-JP" sz="1200" baseline="0">
              <a:latin typeface="ＭＳ ゴシック" panose="020B0609070205080204" pitchFamily="49" charset="-128"/>
              <a:ea typeface="ＭＳ ゴシック" panose="020B0609070205080204" pitchFamily="49" charset="-128"/>
            </a:rPr>
            <a:t>264</a:t>
          </a:r>
          <a:r>
            <a:rPr kumimoji="1" lang="ja-JP" altLang="en-US" sz="1200" baseline="0">
              <a:latin typeface="ＭＳ ゴシック" panose="020B0609070205080204" pitchFamily="49" charset="-128"/>
              <a:ea typeface="ＭＳ ゴシック" panose="020B0609070205080204" pitchFamily="49" charset="-128"/>
            </a:rPr>
            <a:t>円下回った。これは、「津波防災まちづくり」により実施した事業に活用した起債の元利償還金のうち、津波避難タワー設置事業に係る償還が令和</a:t>
          </a:r>
          <a:r>
            <a:rPr kumimoji="1" lang="en-US" altLang="ja-JP" sz="1200" baseline="0">
              <a:latin typeface="ＭＳ ゴシック" panose="020B0609070205080204" pitchFamily="49" charset="-128"/>
              <a:ea typeface="ＭＳ ゴシック" panose="020B0609070205080204" pitchFamily="49" charset="-128"/>
            </a:rPr>
            <a:t>5</a:t>
          </a:r>
          <a:r>
            <a:rPr kumimoji="1" lang="ja-JP" altLang="en-US" sz="1200" baseline="0">
              <a:latin typeface="ＭＳ ゴシック" panose="020B0609070205080204" pitchFamily="49" charset="-128"/>
              <a:ea typeface="ＭＳ ゴシック" panose="020B0609070205080204" pitchFamily="49" charset="-128"/>
            </a:rPr>
            <a:t>年度に一部終了したことより、公債費が減少したことが主な要因となっている。</a:t>
          </a:r>
          <a:endParaRPr kumimoji="1" lang="en-US" altLang="ja-JP" sz="1200" baseline="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静岡県吉田町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28,964
26,538
20.73
15,246,428
14,289,334
942,727
7,331,211
8,793,487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45974</xdr:rowOff>
    </xdr:from>
    <xdr:to>
      <xdr:col>24</xdr:col>
      <xdr:colOff>63500</xdr:colOff>
      <xdr:row>37</xdr:row>
      <xdr:rowOff>106390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389624"/>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65404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45974</xdr:rowOff>
    </xdr:from>
    <xdr:to>
      <xdr:col>19</xdr:col>
      <xdr:colOff>177800</xdr:colOff>
      <xdr:row>37</xdr:row>
      <xdr:rowOff>101165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89624"/>
          <a:ext cx="889000" cy="5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4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54792</xdr:rowOff>
    </xdr:from>
    <xdr:to>
      <xdr:col>15</xdr:col>
      <xdr:colOff>50800</xdr:colOff>
      <xdr:row>37</xdr:row>
      <xdr:rowOff>101165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398442"/>
          <a:ext cx="889000" cy="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50273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7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54792</xdr:rowOff>
    </xdr:from>
    <xdr:to>
      <xdr:col>10</xdr:col>
      <xdr:colOff>114300</xdr:colOff>
      <xdr:row>37</xdr:row>
      <xdr:rowOff>60016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98442"/>
          <a:ext cx="889000" cy="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44068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7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58764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8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55590</xdr:rowOff>
    </xdr:from>
    <xdr:to>
      <xdr:col>24</xdr:col>
      <xdr:colOff>114300</xdr:colOff>
      <xdr:row>37</xdr:row>
      <xdr:rowOff>157190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9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34017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7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166624</xdr:rowOff>
    </xdr:from>
    <xdr:to>
      <xdr:col>20</xdr:col>
      <xdr:colOff>38100</xdr:colOff>
      <xdr:row>37</xdr:row>
      <xdr:rowOff>96774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87901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3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50365</xdr:rowOff>
    </xdr:from>
    <xdr:to>
      <xdr:col>15</xdr:col>
      <xdr:colOff>101600</xdr:colOff>
      <xdr:row>37</xdr:row>
      <xdr:rowOff>151965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9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143091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3992</xdr:rowOff>
    </xdr:from>
    <xdr:to>
      <xdr:col>10</xdr:col>
      <xdr:colOff>165100</xdr:colOff>
      <xdr:row>37</xdr:row>
      <xdr:rowOff>105592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4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96719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4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9216</xdr:rowOff>
    </xdr:from>
    <xdr:to>
      <xdr:col>6</xdr:col>
      <xdr:colOff>38100</xdr:colOff>
      <xdr:row>37</xdr:row>
      <xdr:rowOff>110816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5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101943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4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29535</xdr:rowOff>
    </xdr:from>
    <xdr:to>
      <xdr:col>24</xdr:col>
      <xdr:colOff>63500</xdr:colOff>
      <xdr:row>57</xdr:row>
      <xdr:rowOff>49686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02185"/>
          <a:ext cx="838200" cy="2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9036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1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49686</xdr:rowOff>
    </xdr:from>
    <xdr:to>
      <xdr:col>19</xdr:col>
      <xdr:colOff>177800</xdr:colOff>
      <xdr:row>57</xdr:row>
      <xdr:rowOff>65750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22336"/>
          <a:ext cx="889000" cy="1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124100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9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65750</xdr:rowOff>
    </xdr:from>
    <xdr:to>
      <xdr:col>15</xdr:col>
      <xdr:colOff>50800</xdr:colOff>
      <xdr:row>57</xdr:row>
      <xdr:rowOff>137567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38400"/>
          <a:ext cx="889000" cy="7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151420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2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74282</xdr:rowOff>
    </xdr:from>
    <xdr:to>
      <xdr:col>10</xdr:col>
      <xdr:colOff>114300</xdr:colOff>
      <xdr:row>57</xdr:row>
      <xdr:rowOff>137567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75482"/>
          <a:ext cx="889000" cy="23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12523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142626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4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150185</xdr:rowOff>
    </xdr:from>
    <xdr:to>
      <xdr:col>24</xdr:col>
      <xdr:colOff>114300</xdr:colOff>
      <xdr:row>57</xdr:row>
      <xdr:rowOff>80335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5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0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170336</xdr:rowOff>
    </xdr:from>
    <xdr:to>
      <xdr:col>20</xdr:col>
      <xdr:colOff>38100</xdr:colOff>
      <xdr:row>57</xdr:row>
      <xdr:rowOff>100486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7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117013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4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14950</xdr:rowOff>
    </xdr:from>
    <xdr:to>
      <xdr:col>15</xdr:col>
      <xdr:colOff>101600</xdr:colOff>
      <xdr:row>57</xdr:row>
      <xdr:rowOff>116550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133077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6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86767</xdr:rowOff>
    </xdr:from>
    <xdr:to>
      <xdr:col>10</xdr:col>
      <xdr:colOff>165100</xdr:colOff>
      <xdr:row>58</xdr:row>
      <xdr:rowOff>16917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8044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5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23482</xdr:rowOff>
    </xdr:from>
    <xdr:to>
      <xdr:col>6</xdr:col>
      <xdr:colOff>38100</xdr:colOff>
      <xdr:row>56</xdr:row>
      <xdr:rowOff>125082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2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141609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9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151016</xdr:rowOff>
    </xdr:from>
    <xdr:to>
      <xdr:col>24</xdr:col>
      <xdr:colOff>62865</xdr:colOff>
      <xdr:row>76</xdr:row>
      <xdr:rowOff>139215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52516"/>
          <a:ext cx="1270" cy="1016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143042</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17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139215</xdr:rowOff>
    </xdr:from>
    <xdr:to>
      <xdr:col>24</xdr:col>
      <xdr:colOff>152400</xdr:colOff>
      <xdr:row>76</xdr:row>
      <xdr:rowOff>139215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169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97693</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2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151016</xdr:rowOff>
    </xdr:from>
    <xdr:to>
      <xdr:col>24</xdr:col>
      <xdr:colOff>152400</xdr:colOff>
      <xdr:row>70</xdr:row>
      <xdr:rowOff>151016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52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139215</xdr:rowOff>
    </xdr:from>
    <xdr:to>
      <xdr:col>24</xdr:col>
      <xdr:colOff>63500</xdr:colOff>
      <xdr:row>77</xdr:row>
      <xdr:rowOff>101391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69415"/>
          <a:ext cx="838200" cy="13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74077</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613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51200</xdr:rowOff>
    </xdr:from>
    <xdr:to>
      <xdr:col>24</xdr:col>
      <xdr:colOff>114300</xdr:colOff>
      <xdr:row>75</xdr:row>
      <xdr:rowOff>152800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0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101391</xdr:rowOff>
    </xdr:from>
    <xdr:to>
      <xdr:col>19</xdr:col>
      <xdr:colOff>177800</xdr:colOff>
      <xdr:row>77</xdr:row>
      <xdr:rowOff>166208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303041"/>
          <a:ext cx="889000" cy="6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157642</xdr:rowOff>
    </xdr:from>
    <xdr:to>
      <xdr:col>20</xdr:col>
      <xdr:colOff>38100</xdr:colOff>
      <xdr:row>76</xdr:row>
      <xdr:rowOff>87792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1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104319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79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141443</xdr:rowOff>
    </xdr:from>
    <xdr:to>
      <xdr:col>15</xdr:col>
      <xdr:colOff>50800</xdr:colOff>
      <xdr:row>77</xdr:row>
      <xdr:rowOff>166208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343093"/>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58820</xdr:rowOff>
    </xdr:from>
    <xdr:to>
      <xdr:col>15</xdr:col>
      <xdr:colOff>101600</xdr:colOff>
      <xdr:row>76</xdr:row>
      <xdr:rowOff>160420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5497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86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141443</xdr:rowOff>
    </xdr:from>
    <xdr:to>
      <xdr:col>10</xdr:col>
      <xdr:colOff>114300</xdr:colOff>
      <xdr:row>78</xdr:row>
      <xdr:rowOff>158102</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43093"/>
          <a:ext cx="889000" cy="18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131096</xdr:rowOff>
    </xdr:from>
    <xdr:to>
      <xdr:col>10</xdr:col>
      <xdr:colOff>165100</xdr:colOff>
      <xdr:row>76</xdr:row>
      <xdr:rowOff>61246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98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77773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765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21025</xdr:rowOff>
    </xdr:from>
    <xdr:to>
      <xdr:col>6</xdr:col>
      <xdr:colOff>38100</xdr:colOff>
      <xdr:row>77</xdr:row>
      <xdr:rowOff>122625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139152</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9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88415</xdr:rowOff>
    </xdr:from>
    <xdr:to>
      <xdr:col>24</xdr:col>
      <xdr:colOff>114300</xdr:colOff>
      <xdr:row>77</xdr:row>
      <xdr:rowOff>18565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3342</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3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50591</xdr:rowOff>
    </xdr:from>
    <xdr:to>
      <xdr:col>20</xdr:col>
      <xdr:colOff>38100</xdr:colOff>
      <xdr:row>77</xdr:row>
      <xdr:rowOff>152191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5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143318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4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115408</xdr:rowOff>
    </xdr:from>
    <xdr:to>
      <xdr:col>15</xdr:col>
      <xdr:colOff>101600</xdr:colOff>
      <xdr:row>78</xdr:row>
      <xdr:rowOff>45558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1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36685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0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90643</xdr:rowOff>
    </xdr:from>
    <xdr:to>
      <xdr:col>10</xdr:col>
      <xdr:colOff>165100</xdr:colOff>
      <xdr:row>78</xdr:row>
      <xdr:rowOff>20793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9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11920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85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107302</xdr:rowOff>
    </xdr:from>
    <xdr:to>
      <xdr:col>6</xdr:col>
      <xdr:colOff>38100</xdr:colOff>
      <xdr:row>79</xdr:row>
      <xdr:rowOff>37452</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8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28579</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73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24910</xdr:rowOff>
    </xdr:from>
    <xdr:to>
      <xdr:col>24</xdr:col>
      <xdr:colOff>63500</xdr:colOff>
      <xdr:row>91</xdr:row>
      <xdr:rowOff>106128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5626860"/>
          <a:ext cx="838200" cy="8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74354</xdr:rowOff>
    </xdr:from>
    <xdr:to>
      <xdr:col>19</xdr:col>
      <xdr:colOff>177800</xdr:colOff>
      <xdr:row>91</xdr:row>
      <xdr:rowOff>106128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908300" y="15676304"/>
          <a:ext cx="889000" cy="3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49660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50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74354</xdr:rowOff>
    </xdr:from>
    <xdr:to>
      <xdr:col>15</xdr:col>
      <xdr:colOff>50800</xdr:colOff>
      <xdr:row>91</xdr:row>
      <xdr:rowOff>139505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5676304"/>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151909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43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139505</xdr:rowOff>
    </xdr:from>
    <xdr:to>
      <xdr:col>10</xdr:col>
      <xdr:colOff>114300</xdr:colOff>
      <xdr:row>93</xdr:row>
      <xdr:rowOff>127519</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5741455"/>
          <a:ext cx="889000" cy="33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142308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43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89533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54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145560</xdr:rowOff>
    </xdr:from>
    <xdr:to>
      <xdr:col>24</xdr:col>
      <xdr:colOff>114300</xdr:colOff>
      <xdr:row>91</xdr:row>
      <xdr:rowOff>75710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5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60487</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549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55328</xdr:rowOff>
    </xdr:from>
    <xdr:to>
      <xdr:col>20</xdr:col>
      <xdr:colOff>38100</xdr:colOff>
      <xdr:row>91</xdr:row>
      <xdr:rowOff>156928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565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2005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543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23554</xdr:rowOff>
    </xdr:from>
    <xdr:to>
      <xdr:col>15</xdr:col>
      <xdr:colOff>101600</xdr:colOff>
      <xdr:row>91</xdr:row>
      <xdr:rowOff>125154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562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141681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540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88705</xdr:rowOff>
    </xdr:from>
    <xdr:to>
      <xdr:col>10</xdr:col>
      <xdr:colOff>165100</xdr:colOff>
      <xdr:row>92</xdr:row>
      <xdr:rowOff>18855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569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35382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546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76719</xdr:rowOff>
    </xdr:from>
    <xdr:to>
      <xdr:col>6</xdr:col>
      <xdr:colOff>38100</xdr:colOff>
      <xdr:row>94</xdr:row>
      <xdr:rowOff>6869</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02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23396</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579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4826</xdr:rowOff>
    </xdr:from>
    <xdr:to>
      <xdr:col>55</xdr:col>
      <xdr:colOff>0</xdr:colOff>
      <xdr:row>39</xdr:row>
      <xdr:rowOff>5207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691376"/>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5207</xdr:rowOff>
    </xdr:from>
    <xdr:to>
      <xdr:col>50</xdr:col>
      <xdr:colOff>114300</xdr:colOff>
      <xdr:row>39</xdr:row>
      <xdr:rowOff>5969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69175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5969</xdr:rowOff>
    </xdr:from>
    <xdr:to>
      <xdr:col>45</xdr:col>
      <xdr:colOff>177800</xdr:colOff>
      <xdr:row>39</xdr:row>
      <xdr:rowOff>5969</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6925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5969</xdr:rowOff>
    </xdr:from>
    <xdr:to>
      <xdr:col>41</xdr:col>
      <xdr:colOff>50800</xdr:colOff>
      <xdr:row>39</xdr:row>
      <xdr:rowOff>5969</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6925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15003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125476</xdr:rowOff>
    </xdr:from>
    <xdr:to>
      <xdr:col>55</xdr:col>
      <xdr:colOff>50800</xdr:colOff>
      <xdr:row>39</xdr:row>
      <xdr:rowOff>55626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6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40403</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55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125857</xdr:rowOff>
    </xdr:from>
    <xdr:to>
      <xdr:col>50</xdr:col>
      <xdr:colOff>165100</xdr:colOff>
      <xdr:row>39</xdr:row>
      <xdr:rowOff>56007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64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47134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7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126619</xdr:rowOff>
    </xdr:from>
    <xdr:to>
      <xdr:col>46</xdr:col>
      <xdr:colOff>38100</xdr:colOff>
      <xdr:row>39</xdr:row>
      <xdr:rowOff>56769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6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47896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734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126619</xdr:rowOff>
    </xdr:from>
    <xdr:to>
      <xdr:col>41</xdr:col>
      <xdr:colOff>101600</xdr:colOff>
      <xdr:row>39</xdr:row>
      <xdr:rowOff>56769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47896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734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126619</xdr:rowOff>
    </xdr:from>
    <xdr:to>
      <xdr:col>36</xdr:col>
      <xdr:colOff>165100</xdr:colOff>
      <xdr:row>39</xdr:row>
      <xdr:rowOff>56769</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6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47896</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734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125565</xdr:rowOff>
    </xdr:from>
    <xdr:to>
      <xdr:col>55</xdr:col>
      <xdr:colOff>0</xdr:colOff>
      <xdr:row>58</xdr:row>
      <xdr:rowOff>18485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898215"/>
          <a:ext cx="838200" cy="6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20585</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621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18485</xdr:rowOff>
    </xdr:from>
    <xdr:to>
      <xdr:col>50</xdr:col>
      <xdr:colOff>114300</xdr:colOff>
      <xdr:row>58</xdr:row>
      <xdr:rowOff>39059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96258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91927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5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96818</xdr:rowOff>
    </xdr:from>
    <xdr:to>
      <xdr:col>45</xdr:col>
      <xdr:colOff>177800</xdr:colOff>
      <xdr:row>58</xdr:row>
      <xdr:rowOff>39059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869468"/>
          <a:ext cx="889000" cy="1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102366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96818</xdr:rowOff>
    </xdr:from>
    <xdr:to>
      <xdr:col>41</xdr:col>
      <xdr:colOff>50800</xdr:colOff>
      <xdr:row>58</xdr:row>
      <xdr:rowOff>87026</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869468"/>
          <a:ext cx="889000" cy="16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106233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142429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74765</xdr:rowOff>
    </xdr:from>
    <xdr:to>
      <xdr:col>55</xdr:col>
      <xdr:colOff>50800</xdr:colOff>
      <xdr:row>58</xdr:row>
      <xdr:rowOff>4915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8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53192</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8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139135</xdr:rowOff>
    </xdr:from>
    <xdr:to>
      <xdr:col>50</xdr:col>
      <xdr:colOff>165100</xdr:colOff>
      <xdr:row>58</xdr:row>
      <xdr:rowOff>69285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9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60412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1000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159709</xdr:rowOff>
    </xdr:from>
    <xdr:to>
      <xdr:col>46</xdr:col>
      <xdr:colOff>38100</xdr:colOff>
      <xdr:row>58</xdr:row>
      <xdr:rowOff>89859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93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80986</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46018</xdr:rowOff>
    </xdr:from>
    <xdr:to>
      <xdr:col>41</xdr:col>
      <xdr:colOff>101600</xdr:colOff>
      <xdr:row>57</xdr:row>
      <xdr:rowOff>147618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81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138745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91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36226</xdr:rowOff>
    </xdr:from>
    <xdr:to>
      <xdr:col>36</xdr:col>
      <xdr:colOff>165100</xdr:colOff>
      <xdr:row>58</xdr:row>
      <xdr:rowOff>137826</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9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128953</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07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15044</xdr:rowOff>
    </xdr:from>
    <xdr:to>
      <xdr:col>55</xdr:col>
      <xdr:colOff>0</xdr:colOff>
      <xdr:row>78</xdr:row>
      <xdr:rowOff>64171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88144"/>
          <a:ext cx="838200" cy="4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15044</xdr:rowOff>
    </xdr:from>
    <xdr:to>
      <xdr:col>50</xdr:col>
      <xdr:colOff>114300</xdr:colOff>
      <xdr:row>78</xdr:row>
      <xdr:rowOff>22360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88144"/>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14591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4324</xdr:rowOff>
    </xdr:from>
    <xdr:to>
      <xdr:col>45</xdr:col>
      <xdr:colOff>177800</xdr:colOff>
      <xdr:row>78</xdr:row>
      <xdr:rowOff>22360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77424"/>
          <a:ext cx="889000" cy="1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36697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100633</xdr:rowOff>
    </xdr:from>
    <xdr:to>
      <xdr:col>41</xdr:col>
      <xdr:colOff>50800</xdr:colOff>
      <xdr:row>78</xdr:row>
      <xdr:rowOff>4324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302283"/>
          <a:ext cx="889000" cy="7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75788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72221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13371</xdr:rowOff>
    </xdr:from>
    <xdr:to>
      <xdr:col>55</xdr:col>
      <xdr:colOff>50800</xdr:colOff>
      <xdr:row>78</xdr:row>
      <xdr:rowOff>114971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8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99748</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0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135694</xdr:rowOff>
    </xdr:from>
    <xdr:to>
      <xdr:col>50</xdr:col>
      <xdr:colOff>165100</xdr:colOff>
      <xdr:row>78</xdr:row>
      <xdr:rowOff>65844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3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56971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3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143010</xdr:rowOff>
    </xdr:from>
    <xdr:to>
      <xdr:col>46</xdr:col>
      <xdr:colOff>38100</xdr:colOff>
      <xdr:row>78</xdr:row>
      <xdr:rowOff>73160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4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64287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3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124974</xdr:rowOff>
    </xdr:from>
    <xdr:to>
      <xdr:col>41</xdr:col>
      <xdr:colOff>101600</xdr:colOff>
      <xdr:row>78</xdr:row>
      <xdr:rowOff>55124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2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46251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1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49833</xdr:rowOff>
    </xdr:from>
    <xdr:to>
      <xdr:col>36</xdr:col>
      <xdr:colOff>165100</xdr:colOff>
      <xdr:row>77</xdr:row>
      <xdr:rowOff>151433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5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142560</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34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80911</xdr:rowOff>
    </xdr:from>
    <xdr:to>
      <xdr:col>55</xdr:col>
      <xdr:colOff>0</xdr:colOff>
      <xdr:row>96</xdr:row>
      <xdr:rowOff>51536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368661"/>
          <a:ext cx="838200" cy="1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154348</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42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51536</xdr:rowOff>
    </xdr:from>
    <xdr:to>
      <xdr:col>50</xdr:col>
      <xdr:colOff>114300</xdr:colOff>
      <xdr:row>96</xdr:row>
      <xdr:rowOff>162027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510736"/>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154348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116230</xdr:rowOff>
    </xdr:from>
    <xdr:to>
      <xdr:col>45</xdr:col>
      <xdr:colOff>177800</xdr:colOff>
      <xdr:row>96</xdr:row>
      <xdr:rowOff>162027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575430"/>
          <a:ext cx="889000" cy="4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32187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50585</xdr:rowOff>
    </xdr:from>
    <xdr:to>
      <xdr:col>41</xdr:col>
      <xdr:colOff>50800</xdr:colOff>
      <xdr:row>96</xdr:row>
      <xdr:rowOff>116230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509785"/>
          <a:ext cx="889000" cy="6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3128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16236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30111</xdr:rowOff>
    </xdr:from>
    <xdr:to>
      <xdr:col>55</xdr:col>
      <xdr:colOff>50800</xdr:colOff>
      <xdr:row>95</xdr:row>
      <xdr:rowOff>131711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31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52988</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16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736</xdr:rowOff>
    </xdr:from>
    <xdr:to>
      <xdr:col>50</xdr:col>
      <xdr:colOff>165100</xdr:colOff>
      <xdr:row>96</xdr:row>
      <xdr:rowOff>102336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5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118863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23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111227</xdr:rowOff>
    </xdr:from>
    <xdr:to>
      <xdr:col>46</xdr:col>
      <xdr:colOff>38100</xdr:colOff>
      <xdr:row>97</xdr:row>
      <xdr:rowOff>41377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7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32504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6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65430</xdr:rowOff>
    </xdr:from>
    <xdr:to>
      <xdr:col>41</xdr:col>
      <xdr:colOff>101600</xdr:colOff>
      <xdr:row>96</xdr:row>
      <xdr:rowOff>167030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5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12107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2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171235</xdr:rowOff>
    </xdr:from>
    <xdr:to>
      <xdr:col>36</xdr:col>
      <xdr:colOff>165100</xdr:colOff>
      <xdr:row>96</xdr:row>
      <xdr:rowOff>101385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45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117912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23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139967</xdr:rowOff>
    </xdr:from>
    <xdr:to>
      <xdr:col>85</xdr:col>
      <xdr:colOff>127000</xdr:colOff>
      <xdr:row>38</xdr:row>
      <xdr:rowOff>48984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483617"/>
          <a:ext cx="8382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23309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148272</xdr:rowOff>
    </xdr:from>
    <xdr:to>
      <xdr:col>81</xdr:col>
      <xdr:colOff>50800</xdr:colOff>
      <xdr:row>38</xdr:row>
      <xdr:rowOff>48984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491922"/>
          <a:ext cx="889000" cy="7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101295</xdr:rowOff>
    </xdr:from>
    <xdr:to>
      <xdr:col>76</xdr:col>
      <xdr:colOff>114300</xdr:colOff>
      <xdr:row>37</xdr:row>
      <xdr:rowOff>148272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444945"/>
          <a:ext cx="8890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78854</xdr:rowOff>
    </xdr:from>
    <xdr:to>
      <xdr:col>71</xdr:col>
      <xdr:colOff>177800</xdr:colOff>
      <xdr:row>37</xdr:row>
      <xdr:rowOff>101295</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251054"/>
          <a:ext cx="889000" cy="19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35247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89167</xdr:rowOff>
    </xdr:from>
    <xdr:to>
      <xdr:col>85</xdr:col>
      <xdr:colOff>177800</xdr:colOff>
      <xdr:row>38</xdr:row>
      <xdr:rowOff>19317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4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4094</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34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169634</xdr:rowOff>
    </xdr:from>
    <xdr:to>
      <xdr:col>81</xdr:col>
      <xdr:colOff>101600</xdr:colOff>
      <xdr:row>38</xdr:row>
      <xdr:rowOff>99784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51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90911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60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97472</xdr:rowOff>
    </xdr:from>
    <xdr:to>
      <xdr:col>76</xdr:col>
      <xdr:colOff>165100</xdr:colOff>
      <xdr:row>38</xdr:row>
      <xdr:rowOff>27622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44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18749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53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50495</xdr:rowOff>
    </xdr:from>
    <xdr:to>
      <xdr:col>72</xdr:col>
      <xdr:colOff>38100</xdr:colOff>
      <xdr:row>37</xdr:row>
      <xdr:rowOff>152095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3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143222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48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28054</xdr:rowOff>
    </xdr:from>
    <xdr:to>
      <xdr:col>67</xdr:col>
      <xdr:colOff>101600</xdr:colOff>
      <xdr:row>36</xdr:row>
      <xdr:rowOff>129654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0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146181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97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17235</xdr:rowOff>
    </xdr:from>
    <xdr:to>
      <xdr:col>85</xdr:col>
      <xdr:colOff>127000</xdr:colOff>
      <xdr:row>59</xdr:row>
      <xdr:rowOff>72230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10132785"/>
          <a:ext cx="838200" cy="5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82190</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35023</xdr:rowOff>
    </xdr:from>
    <xdr:to>
      <xdr:col>81</xdr:col>
      <xdr:colOff>50800</xdr:colOff>
      <xdr:row>59</xdr:row>
      <xdr:rowOff>72230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10150573"/>
          <a:ext cx="889000" cy="3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61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35023</xdr:rowOff>
    </xdr:from>
    <xdr:to>
      <xdr:col>76</xdr:col>
      <xdr:colOff>114300</xdr:colOff>
      <xdr:row>59</xdr:row>
      <xdr:rowOff>52581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10150573"/>
          <a:ext cx="889000" cy="1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113890</xdr:rowOff>
    </xdr:from>
    <xdr:to>
      <xdr:col>71</xdr:col>
      <xdr:colOff>177800</xdr:colOff>
      <xdr:row>59</xdr:row>
      <xdr:rowOff>52581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10057990"/>
          <a:ext cx="889000" cy="11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61006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50338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6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137885</xdr:rowOff>
    </xdr:from>
    <xdr:to>
      <xdr:col>85</xdr:col>
      <xdr:colOff>177800</xdr:colOff>
      <xdr:row>59</xdr:row>
      <xdr:rowOff>68035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1008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52812</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9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21430</xdr:rowOff>
    </xdr:from>
    <xdr:to>
      <xdr:col>81</xdr:col>
      <xdr:colOff>101600</xdr:colOff>
      <xdr:row>59</xdr:row>
      <xdr:rowOff>123030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101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114157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22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155673</xdr:rowOff>
    </xdr:from>
    <xdr:to>
      <xdr:col>76</xdr:col>
      <xdr:colOff>165100</xdr:colOff>
      <xdr:row>59</xdr:row>
      <xdr:rowOff>85823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1009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76950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19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1781</xdr:rowOff>
    </xdr:from>
    <xdr:to>
      <xdr:col>72</xdr:col>
      <xdr:colOff>38100</xdr:colOff>
      <xdr:row>59</xdr:row>
      <xdr:rowOff>103381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1011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94508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21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63090</xdr:rowOff>
    </xdr:from>
    <xdr:to>
      <xdr:col>67</xdr:col>
      <xdr:colOff>101600</xdr:colOff>
      <xdr:row>58</xdr:row>
      <xdr:rowOff>164690</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1000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155817</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09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94208</xdr:rowOff>
    </xdr:from>
    <xdr:to>
      <xdr:col>81</xdr:col>
      <xdr:colOff>50800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638758"/>
          <a:ext cx="8890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94208</xdr:rowOff>
    </xdr:from>
    <xdr:to>
      <xdr:col>76</xdr:col>
      <xdr:colOff>114300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3703300" y="13638758"/>
          <a:ext cx="8890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249299"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532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43408</xdr:rowOff>
    </xdr:from>
    <xdr:to>
      <xdr:col>76</xdr:col>
      <xdr:colOff>165100</xdr:colOff>
      <xdr:row>79</xdr:row>
      <xdr:rowOff>145008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58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136135</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403017" y="13680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58338</xdr:rowOff>
    </xdr:from>
    <xdr:to>
      <xdr:col>85</xdr:col>
      <xdr:colOff>127000</xdr:colOff>
      <xdr:row>95</xdr:row>
      <xdr:rowOff>90456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5481300" y="16346088"/>
          <a:ext cx="838200" cy="3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57503</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17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13379</xdr:rowOff>
    </xdr:from>
    <xdr:to>
      <xdr:col>81</xdr:col>
      <xdr:colOff>50800</xdr:colOff>
      <xdr:row>95</xdr:row>
      <xdr:rowOff>58338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6301129"/>
          <a:ext cx="889000" cy="4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106532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3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13379</xdr:rowOff>
    </xdr:from>
    <xdr:to>
      <xdr:col>76</xdr:col>
      <xdr:colOff>114300</xdr:colOff>
      <xdr:row>95</xdr:row>
      <xdr:rowOff>29896</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301129"/>
          <a:ext cx="889000" cy="1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93882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29896</xdr:rowOff>
    </xdr:from>
    <xdr:to>
      <xdr:col>71</xdr:col>
      <xdr:colOff>177800</xdr:colOff>
      <xdr:row>95</xdr:row>
      <xdr:rowOff>64891</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317646"/>
          <a:ext cx="889000" cy="3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123429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5987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39656</xdr:rowOff>
    </xdr:from>
    <xdr:to>
      <xdr:col>85</xdr:col>
      <xdr:colOff>177800</xdr:colOff>
      <xdr:row>95</xdr:row>
      <xdr:rowOff>141256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32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18083</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30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7538</xdr:rowOff>
    </xdr:from>
    <xdr:to>
      <xdr:col>81</xdr:col>
      <xdr:colOff>101600</xdr:colOff>
      <xdr:row>95</xdr:row>
      <xdr:rowOff>109138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2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125665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07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134029</xdr:rowOff>
    </xdr:from>
    <xdr:to>
      <xdr:col>76</xdr:col>
      <xdr:colOff>165100</xdr:colOff>
      <xdr:row>95</xdr:row>
      <xdr:rowOff>64179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25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80706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02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150546</xdr:rowOff>
    </xdr:from>
    <xdr:to>
      <xdr:col>72</xdr:col>
      <xdr:colOff>38100</xdr:colOff>
      <xdr:row>95</xdr:row>
      <xdr:rowOff>80696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26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97223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04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14091</xdr:rowOff>
    </xdr:from>
    <xdr:to>
      <xdr:col>67</xdr:col>
      <xdr:colOff>101600</xdr:colOff>
      <xdr:row>95</xdr:row>
      <xdr:rowOff>115691</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30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132218</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07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総務費については、ふるさと納税の増加に伴い、ふるさとよしだ寄附金基金（指定寄附分）の積立金の増加により前年度比</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8,815</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円の増加となった。</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民生費については、児童手当制度改正に伴う対象者の拡充や会計年度任用職員に係る人件費の増により前年度比</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14,029</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円の増加となった。また、</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類似団体</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内</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平均を下回るが、</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類似団体と比較し保育所数が少ないと推察され、施設管理コストの抑制ができているためと考えられる。</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農林水産業費については、多目的広場整備工事や山崎頭首工改修事業の増加により前年度比</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3,379</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円の増加となった。</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土木費については、治水対策として第</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号ポンプ整備に着手したことにより前年度比</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7,458</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円の増加となった。</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消防費については、消防積載車の購入や避難所となる自治会館の空調設備補助金の増額や広域消防の委託金の増額により前年度比</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2,112</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円の増加となった。</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教育費については、各小中学校の修繕費の増額や吉田町牧之原市広域施設組合への負担金（共同調理場分）の増額、教師用教科書・指導書の購入費の増額等により前年度比</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5,052</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円の増加となった。</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公債費については、令和</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年度まで類似団体内平均よりも上回っていたが、令和</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年度は類似団体内平均を下回った。これは津波避難タワー設置事業に係る償還が令和</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年度に一部終了したことにより公債費が減少したことが要因となっている。</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静岡県吉田町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財政調整基金残高は、令和</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年度末と比較し</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5.6</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億円減少した。北区いきいきセンター用地の取得や防潮堤整備等、起債適用が非該当のため一般財源で対応した普通建設事業が多く発生したことや、給与改定等による人件費の上昇などにより、結果として積立額以上の取り崩しが発生し、減額となった。</a:t>
          </a:r>
          <a:endPar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また、実質収支額及び実質単年度収支について、地方特例交付金や地方交付税の増加に伴い歳入額が増加、また、児童手当の制度改正に伴う対象者の拡充などによる扶助費等の増加に伴い歳出額が増加し、歳入歳出共に増加となったが、歳入の増加幅が大きかったため、結果として増加となった。</a:t>
          </a:r>
          <a:endPar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静岡県吉田町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一般会計、特別会計及び公営企業会計において赤字は発生していない。</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一般会計においては、今後「津波防災まちづくり」の一層の推進に加え、新たな賑わいの創出を図る</a:t>
          </a:r>
          <a:r>
            <a:rPr kumimoji="0"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シーガーデンシティ構想</a:t>
          </a:r>
          <a:r>
            <a:rPr kumimoji="0"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の具現化のため、財政需要の増加が見込まれることから標準財政規模比の増加が見込まれる。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特別会計においては、安定した運営を継続しているものの、高齢化率の増加等により後期高齢者医療事業における給付費が増加傾向にある。介護保険事業において</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も、</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高齢化率の増加等により、今後は後期高齢者医療事業と同様、給付費の増加が見込まれる。また、国民健康保険事業においては、令和</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から令和</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年度に</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「団塊の世代」が後期高齢者医療制度へ移行</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し、</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被保険者数の減少が加速</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する</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ことが見込まれる。</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公営企業会計においては、水道事業及び公共下水道事業は共に大きな標準財政規模比の変動はなく、黒字となっている。ただし、公共下水道事業は一般会計からの繰出金により赤字を発生させていない状況である。</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今後は令和</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年度末に管渠整備が概成となること、ストックマネジメント計画による更新の平準化及び</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起債償還のピークを過ぎたことで一般会計からの繰出金は減少していくものと推測される。</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すべての会計において、今後の赤字を発生させないための経費の削減に引き続き努めるとともに、新たな収入確保策や収納対策強化等の財源確保を図っていく必要がある。</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15246428</v>
      </c>
      <c r="BO4" s="371"/>
      <c r="BP4" s="371"/>
      <c r="BQ4" s="371"/>
      <c r="BR4" s="371"/>
      <c r="BS4" s="371"/>
      <c r="BT4" s="371"/>
      <c r="BU4" s="372"/>
      <c r="BV4" s="370">
        <v>13918829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12.9</v>
      </c>
      <c r="CU4" s="377"/>
      <c r="CV4" s="377"/>
      <c r="CW4" s="377"/>
      <c r="CX4" s="377"/>
      <c r="CY4" s="377"/>
      <c r="CZ4" s="377"/>
      <c r="DA4" s="378"/>
      <c r="DB4" s="376">
        <v>7.8</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14289334</v>
      </c>
      <c r="BO5" s="408"/>
      <c r="BP5" s="408"/>
      <c r="BQ5" s="408"/>
      <c r="BR5" s="408"/>
      <c r="BS5" s="408"/>
      <c r="BT5" s="408"/>
      <c r="BU5" s="409"/>
      <c r="BV5" s="407">
        <v>13282780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84</v>
      </c>
      <c r="CU5" s="405"/>
      <c r="CV5" s="405"/>
      <c r="CW5" s="405"/>
      <c r="CX5" s="405"/>
      <c r="CY5" s="405"/>
      <c r="CZ5" s="405"/>
      <c r="DA5" s="406"/>
      <c r="DB5" s="404">
        <v>88.1</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957094</v>
      </c>
      <c r="BO6" s="408"/>
      <c r="BP6" s="408"/>
      <c r="BQ6" s="408"/>
      <c r="BR6" s="408"/>
      <c r="BS6" s="408"/>
      <c r="BT6" s="408"/>
      <c r="BU6" s="409"/>
      <c r="BV6" s="407">
        <v>636049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84.3</v>
      </c>
      <c r="CU6" s="445"/>
      <c r="CV6" s="445"/>
      <c r="CW6" s="445"/>
      <c r="CX6" s="445"/>
      <c r="CY6" s="445"/>
      <c r="CZ6" s="445"/>
      <c r="DA6" s="446"/>
      <c r="DB6" s="444">
        <v>88.4</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14367</v>
      </c>
      <c r="BO7" s="408"/>
      <c r="BP7" s="408"/>
      <c r="BQ7" s="408"/>
      <c r="BR7" s="408"/>
      <c r="BS7" s="408"/>
      <c r="BT7" s="408"/>
      <c r="BU7" s="409"/>
      <c r="BV7" s="407">
        <v>79478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7331211</v>
      </c>
      <c r="CU7" s="408"/>
      <c r="CV7" s="408"/>
      <c r="CW7" s="408"/>
      <c r="CX7" s="408"/>
      <c r="CY7" s="408"/>
      <c r="CZ7" s="408"/>
      <c r="DA7" s="409"/>
      <c r="DB7" s="407">
        <v>7133248</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942727</v>
      </c>
      <c r="BO8" s="408"/>
      <c r="BP8" s="408"/>
      <c r="BQ8" s="408"/>
      <c r="BR8" s="408"/>
      <c r="BS8" s="408"/>
      <c r="BT8" s="408"/>
      <c r="BU8" s="409"/>
      <c r="BV8" s="407">
        <v>556571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0.87</v>
      </c>
      <c r="CU8" s="448"/>
      <c r="CV8" s="448"/>
      <c r="CW8" s="448"/>
      <c r="CX8" s="448"/>
      <c r="CY8" s="448"/>
      <c r="CZ8" s="448"/>
      <c r="DA8" s="449"/>
      <c r="DB8" s="447">
        <v>0.87</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28919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386156</v>
      </c>
      <c r="BO9" s="408"/>
      <c r="BP9" s="408"/>
      <c r="BQ9" s="408"/>
      <c r="BR9" s="408"/>
      <c r="BS9" s="408"/>
      <c r="BT9" s="408"/>
      <c r="BU9" s="409"/>
      <c r="BV9" s="407">
        <v>-470284</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v>
      </c>
      <c r="CU9" s="405"/>
      <c r="CV9" s="405"/>
      <c r="CW9" s="405"/>
      <c r="CX9" s="405"/>
      <c r="CY9" s="405"/>
      <c r="CZ9" s="405"/>
      <c r="DA9" s="406"/>
      <c r="DB9" s="404">
        <v>9.6999999999999993</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29093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831520</v>
      </c>
      <c r="BO10" s="408"/>
      <c r="BP10" s="408"/>
      <c r="BQ10" s="408"/>
      <c r="BR10" s="408"/>
      <c r="BS10" s="408"/>
      <c r="BT10" s="408"/>
      <c r="BU10" s="409"/>
      <c r="BV10" s="407">
        <v>853715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28964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1395774</v>
      </c>
      <c r="BO12" s="408"/>
      <c r="BP12" s="408"/>
      <c r="BQ12" s="408"/>
      <c r="BR12" s="408"/>
      <c r="BS12" s="408"/>
      <c r="BT12" s="408"/>
      <c r="BU12" s="409"/>
      <c r="BV12" s="407">
        <v>969954</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26538</v>
      </c>
      <c r="S13" s="492"/>
      <c r="T13" s="492"/>
      <c r="U13" s="492"/>
      <c r="V13" s="493"/>
      <c r="W13" s="423" t="s">
        <v>131</v>
      </c>
      <c r="X13" s="424"/>
      <c r="Y13" s="424"/>
      <c r="Z13" s="424"/>
      <c r="AA13" s="424"/>
      <c r="AB13" s="414"/>
      <c r="AC13" s="458">
        <v>499</v>
      </c>
      <c r="AD13" s="459"/>
      <c r="AE13" s="459"/>
      <c r="AF13" s="459"/>
      <c r="AG13" s="501"/>
      <c r="AH13" s="458">
        <v>581</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-178098</v>
      </c>
      <c r="BO13" s="408"/>
      <c r="BP13" s="408"/>
      <c r="BQ13" s="408"/>
      <c r="BR13" s="408"/>
      <c r="BS13" s="408"/>
      <c r="BT13" s="408"/>
      <c r="BU13" s="409"/>
      <c r="BV13" s="407">
        <v>-586523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10.3</v>
      </c>
      <c r="CU13" s="405"/>
      <c r="CV13" s="405"/>
      <c r="CW13" s="405"/>
      <c r="CX13" s="405"/>
      <c r="CY13" s="405"/>
      <c r="CZ13" s="405"/>
      <c r="DA13" s="406"/>
      <c r="DB13" s="404">
        <v>10.7</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29255</v>
      </c>
      <c r="S14" s="492"/>
      <c r="T14" s="492"/>
      <c r="U14" s="492"/>
      <c r="V14" s="493"/>
      <c r="W14" s="397"/>
      <c r="X14" s="398"/>
      <c r="Y14" s="398"/>
      <c r="Z14" s="398"/>
      <c r="AA14" s="398"/>
      <c r="AB14" s="387"/>
      <c r="AC14" s="494">
        <v>3.3</v>
      </c>
      <c r="AD14" s="495"/>
      <c r="AE14" s="495"/>
      <c r="AF14" s="495"/>
      <c r="AG14" s="496"/>
      <c r="AH14" s="494">
        <v>3.7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14.5</v>
      </c>
      <c r="CU14" s="506"/>
      <c r="CV14" s="506"/>
      <c r="CW14" s="506"/>
      <c r="CX14" s="506"/>
      <c r="CY14" s="506"/>
      <c r="CZ14" s="506"/>
      <c r="DA14" s="507"/>
      <c r="DB14" s="505">
        <v>18.7</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26920</v>
      </c>
      <c r="S15" s="492"/>
      <c r="T15" s="492"/>
      <c r="U15" s="492"/>
      <c r="V15" s="493"/>
      <c r="W15" s="423" t="s">
        <v>137</v>
      </c>
      <c r="X15" s="424"/>
      <c r="Y15" s="424"/>
      <c r="Z15" s="424"/>
      <c r="AA15" s="424"/>
      <c r="AB15" s="414"/>
      <c r="AC15" s="458">
        <v>7422</v>
      </c>
      <c r="AD15" s="459"/>
      <c r="AE15" s="459"/>
      <c r="AF15" s="459"/>
      <c r="AG15" s="501"/>
      <c r="AH15" s="458">
        <v>7412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5071984</v>
      </c>
      <c r="BO15" s="371"/>
      <c r="BP15" s="371"/>
      <c r="BQ15" s="371"/>
      <c r="BR15" s="371"/>
      <c r="BS15" s="371"/>
      <c r="BT15" s="371"/>
      <c r="BU15" s="372"/>
      <c r="BV15" s="370">
        <v>5032468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48.4</v>
      </c>
      <c r="AD16" s="495"/>
      <c r="AE16" s="495"/>
      <c r="AF16" s="495"/>
      <c r="AG16" s="496"/>
      <c r="AH16" s="494">
        <v>47.5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5869802</v>
      </c>
      <c r="BO16" s="408"/>
      <c r="BP16" s="408"/>
      <c r="BQ16" s="408"/>
      <c r="BR16" s="408"/>
      <c r="BS16" s="408"/>
      <c r="BT16" s="408"/>
      <c r="BU16" s="409"/>
      <c r="BV16" s="407">
        <v>5697055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7407</v>
      </c>
      <c r="AD17" s="459"/>
      <c r="AE17" s="459"/>
      <c r="AF17" s="459"/>
      <c r="AG17" s="501"/>
      <c r="AH17" s="458">
        <v>7607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6466059</v>
      </c>
      <c r="BO17" s="408"/>
      <c r="BP17" s="408"/>
      <c r="BQ17" s="408"/>
      <c r="BR17" s="408"/>
      <c r="BS17" s="408"/>
      <c r="BT17" s="408"/>
      <c r="BU17" s="409"/>
      <c r="BV17" s="407">
        <v>6413222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20.73</v>
      </c>
      <c r="M18" s="531"/>
      <c r="N18" s="531"/>
      <c r="O18" s="531"/>
      <c r="P18" s="531"/>
      <c r="Q18" s="531"/>
      <c r="R18" s="532"/>
      <c r="S18" s="532"/>
      <c r="T18" s="532"/>
      <c r="U18" s="532"/>
      <c r="V18" s="533"/>
      <c r="W18" s="425"/>
      <c r="X18" s="426"/>
      <c r="Y18" s="426"/>
      <c r="Z18" s="426"/>
      <c r="AA18" s="426"/>
      <c r="AB18" s="417"/>
      <c r="AC18" s="534">
        <v>48.3</v>
      </c>
      <c r="AD18" s="535"/>
      <c r="AE18" s="535"/>
      <c r="AF18" s="535"/>
      <c r="AG18" s="536"/>
      <c r="AH18" s="534">
        <v>48.8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6234877</v>
      </c>
      <c r="BO18" s="408"/>
      <c r="BP18" s="408"/>
      <c r="BQ18" s="408"/>
      <c r="BR18" s="408"/>
      <c r="BS18" s="408"/>
      <c r="BT18" s="408"/>
      <c r="BU18" s="409"/>
      <c r="BV18" s="407">
        <v>6292312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1395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10824793</v>
      </c>
      <c r="BO19" s="408"/>
      <c r="BP19" s="408"/>
      <c r="BQ19" s="408"/>
      <c r="BR19" s="408"/>
      <c r="BS19" s="408"/>
      <c r="BT19" s="408"/>
      <c r="BU19" s="409"/>
      <c r="BV19" s="407">
        <v>10625685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11265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8793487</v>
      </c>
      <c r="BO22" s="371"/>
      <c r="BP22" s="371"/>
      <c r="BQ22" s="371"/>
      <c r="BR22" s="371"/>
      <c r="BS22" s="371"/>
      <c r="BT22" s="371"/>
      <c r="BU22" s="372"/>
      <c r="BV22" s="370">
        <v>9198656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8243898</v>
      </c>
      <c r="BO23" s="408"/>
      <c r="BP23" s="408"/>
      <c r="BQ23" s="408"/>
      <c r="BR23" s="408"/>
      <c r="BS23" s="408"/>
      <c r="BT23" s="408"/>
      <c r="BU23" s="409"/>
      <c r="BV23" s="407">
        <v>8587444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7900</v>
      </c>
      <c r="R24" s="459"/>
      <c r="S24" s="459"/>
      <c r="T24" s="459"/>
      <c r="U24" s="459"/>
      <c r="V24" s="501"/>
      <c r="W24" s="553"/>
      <c r="X24" s="554"/>
      <c r="Y24" s="555"/>
      <c r="Z24" s="457" t="s">
        <v>162</v>
      </c>
      <c r="AA24" s="437"/>
      <c r="AB24" s="437"/>
      <c r="AC24" s="437"/>
      <c r="AD24" s="437"/>
      <c r="AE24" s="437"/>
      <c r="AF24" s="437"/>
      <c r="AG24" s="438"/>
      <c r="AH24" s="458">
        <v>221</v>
      </c>
      <c r="AI24" s="459"/>
      <c r="AJ24" s="459"/>
      <c r="AK24" s="459"/>
      <c r="AL24" s="501"/>
      <c r="AM24" s="458">
        <v>646425</v>
      </c>
      <c r="AN24" s="459"/>
      <c r="AO24" s="459"/>
      <c r="AP24" s="459"/>
      <c r="AQ24" s="459"/>
      <c r="AR24" s="501"/>
      <c r="AS24" s="458">
        <v>2925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5066436</v>
      </c>
      <c r="BO24" s="408"/>
      <c r="BP24" s="408"/>
      <c r="BQ24" s="408"/>
      <c r="BR24" s="408"/>
      <c r="BS24" s="408"/>
      <c r="BT24" s="408"/>
      <c r="BU24" s="409"/>
      <c r="BV24" s="407">
        <v>5122271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6300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403171</v>
      </c>
      <c r="BO25" s="371"/>
      <c r="BP25" s="371"/>
      <c r="BQ25" s="371"/>
      <c r="BR25" s="371"/>
      <c r="BS25" s="371"/>
      <c r="BT25" s="371"/>
      <c r="BU25" s="372"/>
      <c r="BV25" s="370">
        <v>236107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5600</v>
      </c>
      <c r="R26" s="459"/>
      <c r="S26" s="459"/>
      <c r="T26" s="459"/>
      <c r="U26" s="459"/>
      <c r="V26" s="501"/>
      <c r="W26" s="553"/>
      <c r="X26" s="554"/>
      <c r="Y26" s="555"/>
      <c r="Z26" s="457" t="s">
        <v>168</v>
      </c>
      <c r="AA26" s="559"/>
      <c r="AB26" s="559"/>
      <c r="AC26" s="559"/>
      <c r="AD26" s="559"/>
      <c r="AE26" s="559"/>
      <c r="AF26" s="559"/>
      <c r="AG26" s="560"/>
      <c r="AH26" s="458">
        <v>3</v>
      </c>
      <c r="AI26" s="459"/>
      <c r="AJ26" s="459"/>
      <c r="AK26" s="459"/>
      <c r="AL26" s="501"/>
      <c r="AM26" s="458">
        <v>7836</v>
      </c>
      <c r="AN26" s="459"/>
      <c r="AO26" s="459"/>
      <c r="AP26" s="459"/>
      <c r="AQ26" s="459"/>
      <c r="AR26" s="501"/>
      <c r="AS26" s="458">
        <v>2612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3200</v>
      </c>
      <c r="R27" s="459"/>
      <c r="S27" s="459"/>
      <c r="T27" s="459"/>
      <c r="U27" s="459"/>
      <c r="V27" s="501"/>
      <c r="W27" s="553"/>
      <c r="X27" s="554"/>
      <c r="Y27" s="555"/>
      <c r="Z27" s="457" t="s">
        <v>171</v>
      </c>
      <c r="AA27" s="437"/>
      <c r="AB27" s="437"/>
      <c r="AC27" s="437"/>
      <c r="AD27" s="437"/>
      <c r="AE27" s="437"/>
      <c r="AF27" s="437"/>
      <c r="AG27" s="438"/>
      <c r="AH27" s="458">
        <v>3</v>
      </c>
      <c r="AI27" s="459"/>
      <c r="AJ27" s="459"/>
      <c r="AK27" s="459"/>
      <c r="AL27" s="501"/>
      <c r="AM27" s="458">
        <v>12393</v>
      </c>
      <c r="AN27" s="459"/>
      <c r="AO27" s="459"/>
      <c r="AP27" s="459"/>
      <c r="AQ27" s="459"/>
      <c r="AR27" s="501"/>
      <c r="AS27" s="458">
        <v>4131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1185020</v>
      </c>
      <c r="BO27" s="527"/>
      <c r="BP27" s="527"/>
      <c r="BQ27" s="527"/>
      <c r="BR27" s="527"/>
      <c r="BS27" s="527"/>
      <c r="BT27" s="527"/>
      <c r="BU27" s="528"/>
      <c r="BV27" s="526">
        <v>1184898</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2600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1356621</v>
      </c>
      <c r="BO28" s="371"/>
      <c r="BP28" s="371"/>
      <c r="BQ28" s="371"/>
      <c r="BR28" s="371"/>
      <c r="BS28" s="371"/>
      <c r="BT28" s="371"/>
      <c r="BU28" s="372"/>
      <c r="BV28" s="370">
        <v>1920876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11</v>
      </c>
      <c r="M29" s="459"/>
      <c r="N29" s="459"/>
      <c r="O29" s="459"/>
      <c r="P29" s="501"/>
      <c r="Q29" s="458">
        <v>2400</v>
      </c>
      <c r="R29" s="459"/>
      <c r="S29" s="459"/>
      <c r="T29" s="459"/>
      <c r="U29" s="459"/>
      <c r="V29" s="501"/>
      <c r="W29" s="556"/>
      <c r="X29" s="557"/>
      <c r="Y29" s="558"/>
      <c r="Z29" s="457" t="s">
        <v>177</v>
      </c>
      <c r="AA29" s="437"/>
      <c r="AB29" s="437"/>
      <c r="AC29" s="437"/>
      <c r="AD29" s="437"/>
      <c r="AE29" s="437"/>
      <c r="AF29" s="437"/>
      <c r="AG29" s="438"/>
      <c r="AH29" s="458">
        <v>224</v>
      </c>
      <c r="AI29" s="459"/>
      <c r="AJ29" s="459"/>
      <c r="AK29" s="459"/>
      <c r="AL29" s="501"/>
      <c r="AM29" s="458">
        <v>658818</v>
      </c>
      <c r="AN29" s="459"/>
      <c r="AO29" s="459"/>
      <c r="AP29" s="459"/>
      <c r="AQ29" s="459"/>
      <c r="AR29" s="501"/>
      <c r="AS29" s="458">
        <v>2941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1643</v>
      </c>
      <c r="BO29" s="408"/>
      <c r="BP29" s="408"/>
      <c r="BQ29" s="408"/>
      <c r="BR29" s="408"/>
      <c r="BS29" s="408"/>
      <c r="BT29" s="408"/>
      <c r="BU29" s="409"/>
      <c r="BV29" s="407">
        <v>1641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1080562</v>
      </c>
      <c r="BO30" s="527"/>
      <c r="BP30" s="527"/>
      <c r="BQ30" s="527"/>
      <c r="BR30" s="527"/>
      <c r="BS30" s="527"/>
      <c r="BT30" s="527"/>
      <c r="BU30" s="528"/>
      <c r="BV30" s="526">
        <v>797127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吉田町牧之原市広域施設組合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土地取得事業特別会計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榛原総合病院組合（普通会計分）</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榛原総合病院組合（事業会計分）</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駿遠学園管理組合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静岡県市町総合事務組合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静岡県後期高齢者医療広域連合(普通会計分）</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静岡県後期高齢者医療広域連合(事業会計分)</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静岡地方税滞納整理機構</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IAZmU2oL08PYNIc+bjmYzqeXOm9hqP2CxHNd7r0qVwuVPhZ+4FwAJ4GcrkQNTdMBrJvrq+HkoCAoGmgyEfef9w==" saltValue="ZQCpEdF6Te8YDMq3zLHxZ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election activeCell="M32" sqref="M3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533</v>
      </c>
      <c r="D34" s="1151"/>
      <c r="E34" s="1152"/>
      <c r="F34" s="32">
        <v>6.38</v>
      </c>
      <c r="G34" s="33">
        <v>16.440000000000001</v>
      </c>
      <c r="H34" s="33">
        <v>14.38</v>
      </c>
      <c r="I34" s="33">
        <v>7.8</v>
      </c>
      <c r="J34" s="34">
        <v>12.85</v>
      </c>
      <c r="K34" s="22"/>
      <c r="L34" s="22"/>
      <c r="M34" s="22"/>
      <c r="N34" s="22"/>
      <c r="O34" s="22"/>
      <c r="P34" s="22"/>
    </row>
    <row r="35" spans="1:16" ht="39" customHeight="1" x14ac:dyDescent="0.2">
      <c r="A35" s="22"/>
      <c r="B35" s="35"/>
      <c r="C35" s="1145" t="s">
        <v>534</v>
      </c>
      <c r="D35" s="1146"/>
      <c r="E35" s="1147"/>
      <c r="F35" s="36">
        <v>9.07</v>
      </c>
      <c r="G35" s="37">
        <v>8.81</v>
      </c>
      <c r="H35" s="37">
        <v>9.01</v>
      </c>
      <c r="I35" s="37">
        <v>8.83</v>
      </c>
      <c r="J35" s="38">
        <v>9.1199999999999992</v>
      </c>
      <c r="K35" s="22"/>
      <c r="L35" s="22"/>
      <c r="M35" s="22"/>
      <c r="N35" s="22"/>
      <c r="O35" s="22"/>
      <c r="P35" s="22"/>
    </row>
    <row r="36" spans="1:16" ht="39" customHeight="1" x14ac:dyDescent="0.2">
      <c r="A36" s="22"/>
      <c r="B36" s="35"/>
      <c r="C36" s="1145" t="s">
        <v>535</v>
      </c>
      <c r="D36" s="1146"/>
      <c r="E36" s="1147"/>
      <c r="F36" s="36">
        <v>1.86</v>
      </c>
      <c r="G36" s="37">
        <v>1.37</v>
      </c>
      <c r="H36" s="37">
        <v>1.27</v>
      </c>
      <c r="I36" s="37">
        <v>1.31</v>
      </c>
      <c r="J36" s="38">
        <v>1.34</v>
      </c>
      <c r="K36" s="22"/>
      <c r="L36" s="22"/>
      <c r="M36" s="22"/>
      <c r="N36" s="22"/>
      <c r="O36" s="22"/>
      <c r="P36" s="22"/>
    </row>
    <row r="37" spans="1:16" ht="39" customHeight="1" x14ac:dyDescent="0.2">
      <c r="A37" s="22"/>
      <c r="B37" s="35"/>
      <c r="C37" s="1145" t="s">
        <v>536</v>
      </c>
      <c r="D37" s="1146"/>
      <c r="E37" s="1147"/>
      <c r="F37" s="36">
        <v>0.96</v>
      </c>
      <c r="G37" s="37">
        <v>0.91</v>
      </c>
      <c r="H37" s="37">
        <v>0.8</v>
      </c>
      <c r="I37" s="37">
        <v>0.83</v>
      </c>
      <c r="J37" s="38">
        <v>0.62</v>
      </c>
      <c r="K37" s="22"/>
      <c r="L37" s="22"/>
      <c r="M37" s="22"/>
      <c r="N37" s="22"/>
      <c r="O37" s="22"/>
      <c r="P37" s="22"/>
    </row>
    <row r="38" spans="1:16" ht="39" customHeight="1" x14ac:dyDescent="0.2">
      <c r="A38" s="22"/>
      <c r="B38" s="35"/>
      <c r="C38" s="1145" t="s">
        <v>537</v>
      </c>
      <c r="D38" s="1146"/>
      <c r="E38" s="1147"/>
      <c r="F38" s="36">
        <v>1.08</v>
      </c>
      <c r="G38" s="37">
        <v>1.1100000000000001</v>
      </c>
      <c r="H38" s="37">
        <v>0.63</v>
      </c>
      <c r="I38" s="37">
        <v>0.47</v>
      </c>
      <c r="J38" s="38">
        <v>0.34</v>
      </c>
      <c r="K38" s="22"/>
      <c r="L38" s="22"/>
      <c r="M38" s="22"/>
      <c r="N38" s="22"/>
      <c r="O38" s="22"/>
      <c r="P38" s="22"/>
    </row>
    <row r="39" spans="1:16" ht="39" customHeight="1" x14ac:dyDescent="0.2">
      <c r="A39" s="22"/>
      <c r="B39" s="35"/>
      <c r="C39" s="1145" t="s">
        <v>538</v>
      </c>
      <c r="D39" s="1146"/>
      <c r="E39" s="1147"/>
      <c r="F39" s="36">
        <v>0</v>
      </c>
      <c r="G39" s="37">
        <v>0.01</v>
      </c>
      <c r="H39" s="37">
        <v>0</v>
      </c>
      <c r="I39" s="37">
        <v>0.01</v>
      </c>
      <c r="J39" s="38">
        <v>0.02</v>
      </c>
      <c r="K39" s="22"/>
      <c r="L39" s="22"/>
      <c r="M39" s="22"/>
      <c r="N39" s="22"/>
      <c r="O39" s="22"/>
      <c r="P39" s="22"/>
    </row>
    <row r="40" spans="1:16" ht="39" customHeight="1" x14ac:dyDescent="0.2">
      <c r="A40" s="22"/>
      <c r="B40" s="35"/>
      <c r="C40" s="1145" t="s">
        <v>539</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541</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8LlgGjqpy1ypekUTSSWDEtmAPyMlQhpwhS96nN/ubI/zjaZIM9hDTtBHOKcGNKhdxOhKda+QFREUkT6mOFJ9g==" saltValue="ITQcYICkKgyYECN5ltYr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election activeCell="Q43" sqref="Q4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1028</v>
      </c>
      <c r="L45" s="60">
        <v>1046</v>
      </c>
      <c r="M45" s="60">
        <v>1102</v>
      </c>
      <c r="N45" s="60">
        <v>1032</v>
      </c>
      <c r="O45" s="61">
        <v>973</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537</v>
      </c>
      <c r="L48" s="64">
        <v>529</v>
      </c>
      <c r="M48" s="64">
        <v>489</v>
      </c>
      <c r="N48" s="64">
        <v>422</v>
      </c>
      <c r="O48" s="65">
        <v>371</v>
      </c>
      <c r="P48" s="48"/>
      <c r="Q48" s="48"/>
      <c r="R48" s="48"/>
      <c r="S48" s="48"/>
      <c r="T48" s="48"/>
      <c r="U48" s="48"/>
    </row>
    <row r="49" spans="1:21" ht="30.75" customHeight="1" x14ac:dyDescent="0.2">
      <c r="A49" s="48"/>
      <c r="B49" s="1155"/>
      <c r="C49" s="1156"/>
      <c r="D49" s="62"/>
      <c r="E49" s="1161" t="s">
        <v>14</v>
      </c>
      <c r="F49" s="1161"/>
      <c r="G49" s="1161"/>
      <c r="H49" s="1161"/>
      <c r="I49" s="1161"/>
      <c r="J49" s="1162"/>
      <c r="K49" s="63">
        <v>228</v>
      </c>
      <c r="L49" s="64">
        <v>232</v>
      </c>
      <c r="M49" s="64">
        <v>230</v>
      </c>
      <c r="N49" s="64">
        <v>238</v>
      </c>
      <c r="O49" s="65">
        <v>237</v>
      </c>
      <c r="P49" s="48"/>
      <c r="Q49" s="48"/>
      <c r="R49" s="48"/>
      <c r="S49" s="48"/>
      <c r="T49" s="48"/>
      <c r="U49" s="48"/>
    </row>
    <row r="50" spans="1:21" ht="30.75" customHeight="1" x14ac:dyDescent="0.2">
      <c r="A50" s="48"/>
      <c r="B50" s="1155"/>
      <c r="C50" s="1156"/>
      <c r="D50" s="62"/>
      <c r="E50" s="1161" t="s">
        <v>15</v>
      </c>
      <c r="F50" s="1161"/>
      <c r="G50" s="1161"/>
      <c r="H50" s="1161"/>
      <c r="I50" s="1161"/>
      <c r="J50" s="1162"/>
      <c r="K50" s="63">
        <v>30</v>
      </c>
      <c r="L50" s="64">
        <v>27</v>
      </c>
      <c r="M50" s="64">
        <v>27</v>
      </c>
      <c r="N50" s="64">
        <v>27</v>
      </c>
      <c r="O50" s="65">
        <v>27</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1204</v>
      </c>
      <c r="L52" s="64">
        <v>1196</v>
      </c>
      <c r="M52" s="64">
        <v>1170</v>
      </c>
      <c r="N52" s="64">
        <v>1030</v>
      </c>
      <c r="O52" s="65">
        <v>1024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619</v>
      </c>
      <c r="L53" s="69">
        <v>638</v>
      </c>
      <c r="M53" s="69">
        <v>678</v>
      </c>
      <c r="N53" s="69">
        <v>689</v>
      </c>
      <c r="O53" s="70">
        <v>584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q+XBzGzJzhZHppaLtuwIQL7ZNgSUAoJ6+ZFpe/ZV1dXacd/34y/egEheMZheuCAKJoSRePDalbwuVxOWK+smw==" saltValue="/+VWvAmb2NTCELXpWS35s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10917</v>
      </c>
      <c r="J41" s="344">
        <v>10701</v>
      </c>
      <c r="K41" s="344">
        <v>9933</v>
      </c>
      <c r="L41" s="344">
        <v>9199</v>
      </c>
      <c r="M41" s="345">
        <v>8793</v>
      </c>
    </row>
    <row r="42" spans="2:13" ht="27.75" customHeight="1" x14ac:dyDescent="0.2">
      <c r="B42" s="1186"/>
      <c r="C42" s="1187"/>
      <c r="D42" s="106"/>
      <c r="E42" s="1192" t="s">
        <v>32</v>
      </c>
      <c r="F42" s="1192"/>
      <c r="G42" s="1192"/>
      <c r="H42" s="1193"/>
      <c r="I42" s="346">
        <v>257</v>
      </c>
      <c r="J42" s="347">
        <v>213</v>
      </c>
      <c r="K42" s="347">
        <v>187</v>
      </c>
      <c r="L42" s="347">
        <v>146</v>
      </c>
      <c r="M42" s="348">
        <v>133</v>
      </c>
    </row>
    <row r="43" spans="2:13" ht="27.75" customHeight="1" x14ac:dyDescent="0.2">
      <c r="B43" s="1186"/>
      <c r="C43" s="1187"/>
      <c r="D43" s="106"/>
      <c r="E43" s="1192" t="s">
        <v>33</v>
      </c>
      <c r="F43" s="1192"/>
      <c r="G43" s="1192"/>
      <c r="H43" s="1193"/>
      <c r="I43" s="346">
        <v>5175</v>
      </c>
      <c r="J43" s="347">
        <v>4920</v>
      </c>
      <c r="K43" s="347">
        <v>4672</v>
      </c>
      <c r="L43" s="347">
        <v>4636</v>
      </c>
      <c r="M43" s="348">
        <v>4498</v>
      </c>
    </row>
    <row r="44" spans="2:13" ht="27.75" customHeight="1" x14ac:dyDescent="0.2">
      <c r="B44" s="1186"/>
      <c r="C44" s="1187"/>
      <c r="D44" s="106"/>
      <c r="E44" s="1192" t="s">
        <v>34</v>
      </c>
      <c r="F44" s="1192"/>
      <c r="G44" s="1192"/>
      <c r="H44" s="1193"/>
      <c r="I44" s="346">
        <v>2061</v>
      </c>
      <c r="J44" s="347">
        <v>1899</v>
      </c>
      <c r="K44" s="347">
        <v>1767</v>
      </c>
      <c r="L44" s="347">
        <v>1599</v>
      </c>
      <c r="M44" s="348">
        <v>1415</v>
      </c>
    </row>
    <row r="45" spans="2:13" ht="27.75" customHeight="1" x14ac:dyDescent="0.2">
      <c r="B45" s="1186"/>
      <c r="C45" s="1187"/>
      <c r="D45" s="106"/>
      <c r="E45" s="1192" t="s">
        <v>35</v>
      </c>
      <c r="F45" s="1192"/>
      <c r="G45" s="1192"/>
      <c r="H45" s="1193"/>
      <c r="I45" s="346">
        <v>1154</v>
      </c>
      <c r="J45" s="347">
        <v>906</v>
      </c>
      <c r="K45" s="347">
        <v>760</v>
      </c>
      <c r="L45" s="347">
        <v>617</v>
      </c>
      <c r="M45" s="348">
        <v>454</v>
      </c>
    </row>
    <row r="46" spans="2:13" ht="27.75" customHeight="1" x14ac:dyDescent="0.2">
      <c r="B46" s="1186"/>
      <c r="C46" s="1187"/>
      <c r="D46" s="107"/>
      <c r="E46" s="1192" t="s">
        <v>36</v>
      </c>
      <c r="F46" s="1192"/>
      <c r="G46" s="1192"/>
      <c r="H46" s="1193"/>
      <c r="I46" s="346" t="s">
        <v>487</v>
      </c>
      <c r="J46" s="347" t="s">
        <v>487</v>
      </c>
      <c r="K46" s="347" t="s">
        <v>487</v>
      </c>
      <c r="L46" s="347" t="s">
        <v>487</v>
      </c>
      <c r="M46" s="348" t="s">
        <v>487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3093</v>
      </c>
      <c r="J50" s="347">
        <v>3292</v>
      </c>
      <c r="K50" s="347">
        <v>3752</v>
      </c>
      <c r="L50" s="347">
        <v>3637</v>
      </c>
      <c r="M50" s="348">
        <v>3346</v>
      </c>
    </row>
    <row r="51" spans="2:13" ht="27.75" customHeight="1" x14ac:dyDescent="0.2">
      <c r="B51" s="1186"/>
      <c r="C51" s="1187"/>
      <c r="D51" s="106"/>
      <c r="E51" s="1192" t="s">
        <v>42</v>
      </c>
      <c r="F51" s="1192"/>
      <c r="G51" s="1192"/>
      <c r="H51" s="1193"/>
      <c r="I51" s="346">
        <v>1982</v>
      </c>
      <c r="J51" s="347">
        <v>1903</v>
      </c>
      <c r="K51" s="347">
        <v>1797</v>
      </c>
      <c r="L51" s="347">
        <v>1829</v>
      </c>
      <c r="M51" s="348">
        <v>1953</v>
      </c>
    </row>
    <row r="52" spans="2:13" ht="27.75" customHeight="1" x14ac:dyDescent="0.2">
      <c r="B52" s="1188"/>
      <c r="C52" s="1189"/>
      <c r="D52" s="106"/>
      <c r="E52" s="1192" t="s">
        <v>43</v>
      </c>
      <c r="F52" s="1192"/>
      <c r="G52" s="1192"/>
      <c r="H52" s="1193"/>
      <c r="I52" s="346">
        <v>10967</v>
      </c>
      <c r="J52" s="347">
        <v>10726</v>
      </c>
      <c r="K52" s="347">
        <v>10119</v>
      </c>
      <c r="L52" s="347">
        <v>9556</v>
      </c>
      <c r="M52" s="348">
        <v>9053</v>
      </c>
    </row>
    <row r="53" spans="2:13" ht="27.75" customHeight="1" thickBot="1" x14ac:dyDescent="0.25">
      <c r="B53" s="1199" t="s">
        <v>19</v>
      </c>
      <c r="C53" s="1200"/>
      <c r="D53" s="110"/>
      <c r="E53" s="1201" t="s">
        <v>44</v>
      </c>
      <c r="F53" s="1201"/>
      <c r="G53" s="1201"/>
      <c r="H53" s="1202"/>
      <c r="I53" s="349">
        <v>3523</v>
      </c>
      <c r="J53" s="350">
        <v>2718</v>
      </c>
      <c r="K53" s="350">
        <v>1650</v>
      </c>
      <c r="L53" s="350">
        <v>1174</v>
      </c>
      <c r="M53" s="351">
        <v>943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3jTym9x6JVCgS8MyILZ5x4ycLkIrsEhgmxVYkD/9+KSNZ9ZD63Bhqr8pf0dMGqbicSVr9G5oPQc1WoESceaSxA==" saltValue="9UHsrwGqEawQvnDdfy5e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61" sqref="C61:E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2037</v>
      </c>
      <c r="G55" s="352">
        <v>1921</v>
      </c>
      <c r="H55" s="353">
        <v>1357</v>
      </c>
    </row>
    <row r="56" spans="2:8" ht="52.5" customHeight="1" x14ac:dyDescent="0.2">
      <c r="B56" s="122"/>
      <c r="C56" s="1213" t="s">
        <v>47</v>
      </c>
      <c r="D56" s="1213"/>
      <c r="E56" s="1214"/>
      <c r="F56" s="354">
        <v>2</v>
      </c>
      <c r="G56" s="354">
        <v>2</v>
      </c>
      <c r="H56" s="355">
        <v>2</v>
      </c>
    </row>
    <row r="57" spans="2:8" ht="53.25" customHeight="1" x14ac:dyDescent="0.2">
      <c r="B57" s="122"/>
      <c r="C57" s="1215" t="s">
        <v>48</v>
      </c>
      <c r="D57" s="1215"/>
      <c r="E57" s="1216"/>
      <c r="F57" s="356">
        <v>736</v>
      </c>
      <c r="G57" s="356">
        <v>797</v>
      </c>
      <c r="H57" s="357">
        <v>1081</v>
      </c>
    </row>
    <row r="58" spans="2:8" ht="45.75" customHeight="1" x14ac:dyDescent="0.2">
      <c r="B58" s="123"/>
      <c r="C58" s="1203" t="s">
        <v>556</v>
      </c>
      <c r="D58" s="1204"/>
      <c r="E58" s="1205"/>
      <c r="F58" s="358">
        <v>469</v>
      </c>
      <c r="G58" s="358">
        <v>539</v>
      </c>
      <c r="H58" s="359">
        <v>823</v>
      </c>
    </row>
    <row r="59" spans="2:8" ht="45.75" customHeight="1" x14ac:dyDescent="0.2">
      <c r="B59" s="123"/>
      <c r="C59" s="1203" t="s">
        <v>557</v>
      </c>
      <c r="D59" s="1204"/>
      <c r="E59" s="1205"/>
      <c r="F59" s="358">
        <v>190</v>
      </c>
      <c r="G59" s="358">
        <v>190</v>
      </c>
      <c r="H59" s="359">
        <v>190</v>
      </c>
    </row>
    <row r="60" spans="2:8" ht="45.75" customHeight="1" x14ac:dyDescent="0.2">
      <c r="B60" s="123"/>
      <c r="C60" s="1203" t="s">
        <v>558</v>
      </c>
      <c r="D60" s="1204"/>
      <c r="E60" s="1205"/>
      <c r="F60" s="358">
        <v>44</v>
      </c>
      <c r="G60" s="358">
        <v>39</v>
      </c>
      <c r="H60" s="359">
        <v>40</v>
      </c>
    </row>
    <row r="61" spans="2:8" ht="45.75" customHeight="1" x14ac:dyDescent="0.2">
      <c r="B61" s="123"/>
      <c r="C61" s="1203" t="s">
        <v>560</v>
      </c>
      <c r="D61" s="1204"/>
      <c r="E61" s="1205"/>
      <c r="F61" s="358">
        <v>10</v>
      </c>
      <c r="G61" s="358">
        <v>10</v>
      </c>
      <c r="H61" s="359">
        <v>10</v>
      </c>
    </row>
    <row r="62" spans="2:8" ht="45.75" customHeight="1" thickBot="1" x14ac:dyDescent="0.25">
      <c r="B62" s="124"/>
      <c r="C62" s="1206" t="s">
        <v>561</v>
      </c>
      <c r="D62" s="1207"/>
      <c r="E62" s="1208"/>
      <c r="F62" s="360">
        <v>15</v>
      </c>
      <c r="G62" s="360">
        <v>11</v>
      </c>
      <c r="H62" s="361">
        <v>10</v>
      </c>
    </row>
    <row r="63" spans="2:8" ht="52.5" customHeight="1" thickBot="1" x14ac:dyDescent="0.25">
      <c r="B63" s="125"/>
      <c r="C63" s="1209" t="s">
        <v>49</v>
      </c>
      <c r="D63" s="1209"/>
      <c r="E63" s="1210"/>
      <c r="F63" s="362">
        <v>2774</v>
      </c>
      <c r="G63" s="362">
        <v>2720</v>
      </c>
      <c r="H63" s="363">
        <v>2439</v>
      </c>
    </row>
    <row r="64" spans="2:8" ht="13.2" x14ac:dyDescent="0.2"/>
  </sheetData>
  <sheetProtection algorithmName="SHA-512" hashValue="orEFHhJFqy/HkoAXdnh8Z7ZYnK5bHckVFwjKGcMlWRy8RHNQj6j8i+BybmOjiVn1k+kyL6OJ5AGwXSY56r6ixA==" saltValue="mrZTRnnFUqTS6qOjAS9j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39456</v>
      </c>
      <c r="E3" s="144"/>
      <c r="F3" s="145">
        <v>53895</v>
      </c>
      <c r="G3" s="146"/>
      <c r="H3" s="147"/>
    </row>
    <row r="4" spans="1:8" x14ac:dyDescent="0.2">
      <c r="A4" s="148"/>
      <c r="B4" s="149"/>
      <c r="C4" s="150"/>
      <c r="D4" s="151">
        <v>30740</v>
      </c>
      <c r="E4" s="152"/>
      <c r="F4" s="153">
        <v>31224</v>
      </c>
      <c r="G4" s="154"/>
      <c r="H4" s="155"/>
    </row>
    <row r="5" spans="1:8" x14ac:dyDescent="0.2">
      <c r="A5" s="136" t="s">
        <v>519</v>
      </c>
      <c r="B5" s="141"/>
      <c r="C5" s="142"/>
      <c r="D5" s="143">
        <v>35579</v>
      </c>
      <c r="E5" s="144"/>
      <c r="F5" s="145">
        <v>56181</v>
      </c>
      <c r="G5" s="146"/>
      <c r="H5" s="147"/>
    </row>
    <row r="6" spans="1:8" x14ac:dyDescent="0.2">
      <c r="A6" s="148"/>
      <c r="B6" s="149"/>
      <c r="C6" s="150"/>
      <c r="D6" s="151">
        <v>18309</v>
      </c>
      <c r="E6" s="152"/>
      <c r="F6" s="153">
        <v>32039</v>
      </c>
      <c r="G6" s="154"/>
      <c r="H6" s="155"/>
    </row>
    <row r="7" spans="1:8" x14ac:dyDescent="0.2">
      <c r="A7" s="136" t="s">
        <v>520</v>
      </c>
      <c r="B7" s="141"/>
      <c r="C7" s="142"/>
      <c r="D7" s="143">
        <v>24094</v>
      </c>
      <c r="E7" s="144"/>
      <c r="F7" s="145">
        <v>47730</v>
      </c>
      <c r="G7" s="146"/>
      <c r="H7" s="147"/>
    </row>
    <row r="8" spans="1:8" x14ac:dyDescent="0.2">
      <c r="A8" s="148"/>
      <c r="B8" s="149"/>
      <c r="C8" s="150"/>
      <c r="D8" s="151">
        <v>13631</v>
      </c>
      <c r="E8" s="152"/>
      <c r="F8" s="153">
        <v>26378</v>
      </c>
      <c r="G8" s="154"/>
      <c r="H8" s="155"/>
    </row>
    <row r="9" spans="1:8" x14ac:dyDescent="0.2">
      <c r="A9" s="136" t="s">
        <v>521</v>
      </c>
      <c r="B9" s="141"/>
      <c r="C9" s="142"/>
      <c r="D9" s="143">
        <v>33728</v>
      </c>
      <c r="E9" s="144"/>
      <c r="F9" s="145">
        <v>61921</v>
      </c>
      <c r="G9" s="146"/>
      <c r="H9" s="147"/>
    </row>
    <row r="10" spans="1:8" x14ac:dyDescent="0.2">
      <c r="A10" s="148"/>
      <c r="B10" s="149"/>
      <c r="C10" s="150"/>
      <c r="D10" s="151">
        <v>21968</v>
      </c>
      <c r="E10" s="152"/>
      <c r="F10" s="153">
        <v>34719</v>
      </c>
      <c r="G10" s="154"/>
      <c r="H10" s="155"/>
    </row>
    <row r="11" spans="1:8" x14ac:dyDescent="0.2">
      <c r="A11" s="136" t="s">
        <v>522</v>
      </c>
      <c r="B11" s="141"/>
      <c r="C11" s="142"/>
      <c r="D11" s="143">
        <v>47651</v>
      </c>
      <c r="E11" s="144"/>
      <c r="F11" s="145">
        <v>62764</v>
      </c>
      <c r="G11" s="146"/>
      <c r="H11" s="147"/>
    </row>
    <row r="12" spans="1:8" x14ac:dyDescent="0.2">
      <c r="A12" s="148"/>
      <c r="B12" s="149"/>
      <c r="C12" s="156"/>
      <c r="D12" s="151">
        <v>30743</v>
      </c>
      <c r="E12" s="152"/>
      <c r="F12" s="153">
        <v>36476</v>
      </c>
      <c r="G12" s="154"/>
      <c r="H12" s="155"/>
    </row>
    <row r="13" spans="1:8" x14ac:dyDescent="0.2">
      <c r="A13" s="136"/>
      <c r="B13" s="141"/>
      <c r="C13" s="157"/>
      <c r="D13" s="158">
        <v>36102</v>
      </c>
      <c r="E13" s="159"/>
      <c r="F13" s="160">
        <v>56498</v>
      </c>
      <c r="G13" s="161"/>
      <c r="H13" s="147"/>
    </row>
    <row r="14" spans="1:8" x14ac:dyDescent="0.2">
      <c r="A14" s="148"/>
      <c r="B14" s="149"/>
      <c r="C14" s="150"/>
      <c r="D14" s="151">
        <v>23078</v>
      </c>
      <c r="E14" s="152"/>
      <c r="F14" s="153">
        <v>32167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6.38</v>
      </c>
      <c r="C19" s="162">
        <f>ROUND(VALUE(SUBSTITUTE(実質収支比率等に係る経年分析!G$48,"▲","-")),2)</f>
        <v>16.45</v>
      </c>
      <c r="D19" s="162">
        <f>ROUND(VALUE(SUBSTITUTE(実質収支比率等に係る経年分析!H$48,"▲","-")),2)</f>
        <v>14.38</v>
      </c>
      <c r="E19" s="162">
        <f>ROUND(VALUE(SUBSTITUTE(実質収支比率等に係る経年分析!I$48,"▲","-")),2)</f>
        <v>7.8</v>
      </c>
      <c r="F19" s="162">
        <f>ROUND(VALUE(SUBSTITUTE(実質収支比率等に係る経年分析!J$48,"▲","-")),2)</f>
        <v>12.86</v>
      </c>
    </row>
    <row r="20" spans="1:11" x14ac:dyDescent="0.2">
      <c r="A20" s="162" t="s">
        <v>53</v>
      </c>
      <c r="B20" s="162">
        <f>ROUND(VALUE(SUBSTITUTE(実質収支比率等に係る経年分析!F$47,"▲","-")),2)</f>
        <v>22.06</v>
      </c>
      <c r="C20" s="162">
        <f>ROUND(VALUE(SUBSTITUTE(実質収支比率等に係る経年分析!G$47,"▲","-")),2)</f>
        <v>23.36</v>
      </c>
      <c r="D20" s="162">
        <f>ROUND(VALUE(SUBSTITUTE(実質収支比率等に係る経年分析!H$47,"▲","-")),2)</f>
        <v>28.54</v>
      </c>
      <c r="E20" s="162">
        <f>ROUND(VALUE(SUBSTITUTE(実質収支比率等に係る経年分析!I$47,"▲","-")),2)</f>
        <v>26.93</v>
      </c>
      <c r="F20" s="162">
        <f>ROUND(VALUE(SUBSTITUTE(実質収支比率等に係る経年分析!J$47,"▲","-")),2)</f>
        <v>18.5</v>
      </c>
    </row>
    <row r="21" spans="1:11" x14ac:dyDescent="0.2">
      <c r="A21" s="162" t="s">
        <v>54</v>
      </c>
      <c r="B21" s="162">
        <f>IF(ISNUMBER(VALUE(SUBSTITUTE(実質収支比率等に係る経年分析!F$49,"▲","-"))),ROUND(VALUE(SUBSTITUTE(実質収支比率等に係る経年分析!F$49,"▲","-")),2),NA())</f>
        <v>-0.15</v>
      </c>
      <c r="C21" s="162">
        <f>IF(ISNUMBER(VALUE(SUBSTITUTE(実質収支比率等に係る経年分析!G$49,"▲","-"))),ROUND(VALUE(SUBSTITUTE(実質収支比率等に係る経年分析!G$49,"▲","-")),2),NA())</f>
        <v>13.08</v>
      </c>
      <c r="D21" s="162">
        <f>IF(ISNUMBER(VALUE(SUBSTITUTE(実質収支比率等に係る経年分析!H$49,"▲","-"))),ROUND(VALUE(SUBSTITUTE(実質収支比率等に係る経年分析!H$49,"▲","-")),2),NA())</f>
        <v>2.41</v>
      </c>
      <c r="E21" s="162">
        <f>IF(ISNUMBER(VALUE(SUBSTITUTE(実質収支比率等に係る経年分析!I$49,"▲","-"))),ROUND(VALUE(SUBSTITUTE(実質収支比率等に係る経年分析!I$49,"▲","-")),2),NA())</f>
        <v>-8.2200000000000006</v>
      </c>
      <c r="F21" s="162">
        <f>IF(ISNUMBER(VALUE(SUBSTITUTE(実質収支比率等に係る経年分析!J$49,"▲","-"))),ROUND(VALUE(SUBSTITUTE(実質収支比率等に係る経年分析!J$49,"▲","-")),2),NA())</f>
        <v>-2.4300000000000002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土地取得事業特別会計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1.08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1.1100000000000001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0.34</v>
      </c>
    </row>
    <row r="33" spans="1:16" x14ac:dyDescent="0.2">
      <c r="A33" s="163" t="str">
        <f>IF(連結実質赤字比率に係る赤字・黒字の構成分析!C$37="",NA(),連結実質赤字比率に係る赤字・黒字の構成分析!C$37)</f>
        <v>公共下水道事業会計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0.83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0.62</v>
      </c>
    </row>
    <row r="34" spans="1:16" x14ac:dyDescent="0.2">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1.86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1.27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1.31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1.34</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9.07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8.81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9.01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8.83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9.1199999999999992</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6.38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16.440000000000001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14.38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12.85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1204</v>
      </c>
      <c r="E42" s="164"/>
      <c r="F42" s="164"/>
      <c r="G42" s="164">
        <f>'実質公債費比率（分子）の構造'!L$52</f>
        <v>1196</v>
      </c>
      <c r="H42" s="164"/>
      <c r="I42" s="164"/>
      <c r="J42" s="164">
        <f>'実質公債費比率（分子）の構造'!M$52</f>
        <v>1170</v>
      </c>
      <c r="K42" s="164"/>
      <c r="L42" s="164"/>
      <c r="M42" s="164">
        <f>'実質公債費比率（分子）の構造'!N$52</f>
        <v>1030</v>
      </c>
      <c r="N42" s="164"/>
      <c r="O42" s="164"/>
      <c r="P42" s="164">
        <f>'実質公債費比率（分子）の構造'!O$52</f>
        <v>1024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30</v>
      </c>
      <c r="C44" s="164"/>
      <c r="D44" s="164"/>
      <c r="E44" s="164">
        <f>'実質公債費比率（分子）の構造'!L$50</f>
        <v>27</v>
      </c>
      <c r="F44" s="164"/>
      <c r="G44" s="164"/>
      <c r="H44" s="164">
        <f>'実質公債費比率（分子）の構造'!M$50</f>
        <v>27</v>
      </c>
      <c r="I44" s="164"/>
      <c r="J44" s="164"/>
      <c r="K44" s="164">
        <f>'実質公債費比率（分子）の構造'!N$50</f>
        <v>27</v>
      </c>
      <c r="L44" s="164"/>
      <c r="M44" s="164"/>
      <c r="N44" s="164">
        <f>'実質公債費比率（分子）の構造'!O$50</f>
        <v>27</v>
      </c>
      <c r="O44" s="164"/>
      <c r="P44" s="164"/>
    </row>
    <row r="45" spans="1:16" x14ac:dyDescent="0.2">
      <c r="A45" s="164" t="s">
        <v>63</v>
      </c>
      <c r="B45" s="164">
        <f>'実質公債費比率（分子）の構造'!K$49</f>
        <v>228</v>
      </c>
      <c r="C45" s="164"/>
      <c r="D45" s="164"/>
      <c r="E45" s="164">
        <f>'実質公債費比率（分子）の構造'!L$49</f>
        <v>232</v>
      </c>
      <c r="F45" s="164"/>
      <c r="G45" s="164"/>
      <c r="H45" s="164">
        <f>'実質公債費比率（分子）の構造'!M$49</f>
        <v>230</v>
      </c>
      <c r="I45" s="164"/>
      <c r="J45" s="164"/>
      <c r="K45" s="164">
        <f>'実質公債費比率（分子）の構造'!N$49</f>
        <v>238</v>
      </c>
      <c r="L45" s="164"/>
      <c r="M45" s="164"/>
      <c r="N45" s="164">
        <f>'実質公債費比率（分子）の構造'!O$49</f>
        <v>237</v>
      </c>
      <c r="O45" s="164"/>
      <c r="P45" s="164"/>
    </row>
    <row r="46" spans="1:16" x14ac:dyDescent="0.2">
      <c r="A46" s="164" t="s">
        <v>64</v>
      </c>
      <c r="B46" s="164">
        <f>'実質公債費比率（分子）の構造'!K$48</f>
        <v>537</v>
      </c>
      <c r="C46" s="164"/>
      <c r="D46" s="164"/>
      <c r="E46" s="164">
        <f>'実質公債費比率（分子）の構造'!L$48</f>
        <v>529</v>
      </c>
      <c r="F46" s="164"/>
      <c r="G46" s="164"/>
      <c r="H46" s="164">
        <f>'実質公債費比率（分子）の構造'!M$48</f>
        <v>489</v>
      </c>
      <c r="I46" s="164"/>
      <c r="J46" s="164"/>
      <c r="K46" s="164">
        <f>'実質公債費比率（分子）の構造'!N$48</f>
        <v>422</v>
      </c>
      <c r="L46" s="164"/>
      <c r="M46" s="164"/>
      <c r="N46" s="164">
        <f>'実質公債費比率（分子）の構造'!O$48</f>
        <v>371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1028</v>
      </c>
      <c r="C49" s="164"/>
      <c r="D49" s="164"/>
      <c r="E49" s="164">
        <f>'実質公債費比率（分子）の構造'!L$45</f>
        <v>1046</v>
      </c>
      <c r="F49" s="164"/>
      <c r="G49" s="164"/>
      <c r="H49" s="164">
        <f>'実質公債費比率（分子）の構造'!M$45</f>
        <v>1102</v>
      </c>
      <c r="I49" s="164"/>
      <c r="J49" s="164"/>
      <c r="K49" s="164">
        <f>'実質公債費比率（分子）の構造'!N$45</f>
        <v>1032</v>
      </c>
      <c r="L49" s="164"/>
      <c r="M49" s="164"/>
      <c r="N49" s="164">
        <f>'実質公債費比率（分子）の構造'!O$45</f>
        <v>973</v>
      </c>
      <c r="O49" s="164"/>
      <c r="P49" s="164"/>
    </row>
    <row r="50" spans="1:16" x14ac:dyDescent="0.2">
      <c r="A50" s="164" t="s">
        <v>67</v>
      </c>
      <c r="B50" s="164" t="e">
        <f>NA()</f>
        <v>#N/A</v>
      </c>
      <c r="C50" s="164">
        <f>IF(ISNUMBER('実質公債費比率（分子）の構造'!K$53),'実質公債費比率（分子）の構造'!K$53,NA())</f>
        <v>619</v>
      </c>
      <c r="D50" s="164" t="e">
        <f>NA()</f>
        <v>#N/A</v>
      </c>
      <c r="E50" s="164" t="e">
        <f>NA()</f>
        <v>#N/A</v>
      </c>
      <c r="F50" s="164">
        <f>IF(ISNUMBER('実質公債費比率（分子）の構造'!L$53),'実質公債費比率（分子）の構造'!L$53,NA())</f>
        <v>638</v>
      </c>
      <c r="G50" s="164" t="e">
        <f>NA()</f>
        <v>#N/A</v>
      </c>
      <c r="H50" s="164" t="e">
        <f>NA()</f>
        <v>#N/A</v>
      </c>
      <c r="I50" s="164">
        <f>IF(ISNUMBER('実質公債費比率（分子）の構造'!M$53),'実質公債費比率（分子）の構造'!M$53,NA())</f>
        <v>678</v>
      </c>
      <c r="J50" s="164" t="e">
        <f>NA()</f>
        <v>#N/A</v>
      </c>
      <c r="K50" s="164" t="e">
        <f>NA()</f>
        <v>#N/A</v>
      </c>
      <c r="L50" s="164">
        <f>IF(ISNUMBER('実質公債費比率（分子）の構造'!N$53),'実質公債費比率（分子）の構造'!N$53,NA())</f>
        <v>689</v>
      </c>
      <c r="M50" s="164" t="e">
        <f>NA()</f>
        <v>#N/A</v>
      </c>
      <c r="N50" s="164" t="e">
        <f>NA()</f>
        <v>#N/A</v>
      </c>
      <c r="O50" s="164">
        <f>IF(ISNUMBER('実質公債費比率（分子）の構造'!O$53),'実質公債費比率（分子）の構造'!O$53,NA())</f>
        <v>584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10967</v>
      </c>
      <c r="E56" s="163"/>
      <c r="F56" s="163"/>
      <c r="G56" s="163">
        <f>'将来負担比率（分子）の構造'!J$52</f>
        <v>10726</v>
      </c>
      <c r="H56" s="163"/>
      <c r="I56" s="163"/>
      <c r="J56" s="163">
        <f>'将来負担比率（分子）の構造'!K$52</f>
        <v>10119</v>
      </c>
      <c r="K56" s="163"/>
      <c r="L56" s="163"/>
      <c r="M56" s="163">
        <f>'将来負担比率（分子）の構造'!L$52</f>
        <v>9556</v>
      </c>
      <c r="N56" s="163"/>
      <c r="O56" s="163"/>
      <c r="P56" s="163">
        <f>'将来負担比率（分子）の構造'!M$52</f>
        <v>9053</v>
      </c>
    </row>
    <row r="57" spans="1:16" x14ac:dyDescent="0.2">
      <c r="A57" s="163" t="s">
        <v>42</v>
      </c>
      <c r="B57" s="163"/>
      <c r="C57" s="163"/>
      <c r="D57" s="163">
        <f>'将来負担比率（分子）の構造'!I$51</f>
        <v>1982</v>
      </c>
      <c r="E57" s="163"/>
      <c r="F57" s="163"/>
      <c r="G57" s="163">
        <f>'将来負担比率（分子）の構造'!J$51</f>
        <v>1903</v>
      </c>
      <c r="H57" s="163"/>
      <c r="I57" s="163"/>
      <c r="J57" s="163">
        <f>'将来負担比率（分子）の構造'!K$51</f>
        <v>1797</v>
      </c>
      <c r="K57" s="163"/>
      <c r="L57" s="163"/>
      <c r="M57" s="163">
        <f>'将来負担比率（分子）の構造'!L$51</f>
        <v>1829</v>
      </c>
      <c r="N57" s="163"/>
      <c r="O57" s="163"/>
      <c r="P57" s="163">
        <f>'将来負担比率（分子）の構造'!M$51</f>
        <v>1953</v>
      </c>
    </row>
    <row r="58" spans="1:16" x14ac:dyDescent="0.2">
      <c r="A58" s="163" t="s">
        <v>41</v>
      </c>
      <c r="B58" s="163"/>
      <c r="C58" s="163"/>
      <c r="D58" s="163">
        <f>'将来負担比率（分子）の構造'!I$50</f>
        <v>3093</v>
      </c>
      <c r="E58" s="163"/>
      <c r="F58" s="163"/>
      <c r="G58" s="163">
        <f>'将来負担比率（分子）の構造'!J$50</f>
        <v>3292</v>
      </c>
      <c r="H58" s="163"/>
      <c r="I58" s="163"/>
      <c r="J58" s="163">
        <f>'将来負担比率（分子）の構造'!K$50</f>
        <v>3752</v>
      </c>
      <c r="K58" s="163"/>
      <c r="L58" s="163"/>
      <c r="M58" s="163">
        <f>'将来負担比率（分子）の構造'!L$50</f>
        <v>3637</v>
      </c>
      <c r="N58" s="163"/>
      <c r="O58" s="163"/>
      <c r="P58" s="163">
        <f>'将来負担比率（分子）の構造'!M$50</f>
        <v>3346</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1154</v>
      </c>
      <c r="C62" s="163"/>
      <c r="D62" s="163"/>
      <c r="E62" s="163">
        <f>'将来負担比率（分子）の構造'!J$45</f>
        <v>906</v>
      </c>
      <c r="F62" s="163"/>
      <c r="G62" s="163"/>
      <c r="H62" s="163">
        <f>'将来負担比率（分子）の構造'!K$45</f>
        <v>760</v>
      </c>
      <c r="I62" s="163"/>
      <c r="J62" s="163"/>
      <c r="K62" s="163">
        <f>'将来負担比率（分子）の構造'!L$45</f>
        <v>617</v>
      </c>
      <c r="L62" s="163"/>
      <c r="M62" s="163"/>
      <c r="N62" s="163">
        <f>'将来負担比率（分子）の構造'!M$45</f>
        <v>454</v>
      </c>
      <c r="O62" s="163"/>
      <c r="P62" s="163"/>
    </row>
    <row r="63" spans="1:16" x14ac:dyDescent="0.2">
      <c r="A63" s="163" t="s">
        <v>34</v>
      </c>
      <c r="B63" s="163">
        <f>'将来負担比率（分子）の構造'!I$44</f>
        <v>2061</v>
      </c>
      <c r="C63" s="163"/>
      <c r="D63" s="163"/>
      <c r="E63" s="163">
        <f>'将来負担比率（分子）の構造'!J$44</f>
        <v>1899</v>
      </c>
      <c r="F63" s="163"/>
      <c r="G63" s="163"/>
      <c r="H63" s="163">
        <f>'将来負担比率（分子）の構造'!K$44</f>
        <v>1767</v>
      </c>
      <c r="I63" s="163"/>
      <c r="J63" s="163"/>
      <c r="K63" s="163">
        <f>'将来負担比率（分子）の構造'!L$44</f>
        <v>1599</v>
      </c>
      <c r="L63" s="163"/>
      <c r="M63" s="163"/>
      <c r="N63" s="163">
        <f>'将来負担比率（分子）の構造'!M$44</f>
        <v>1415</v>
      </c>
      <c r="O63" s="163"/>
      <c r="P63" s="163"/>
    </row>
    <row r="64" spans="1:16" x14ac:dyDescent="0.2">
      <c r="A64" s="163" t="s">
        <v>33</v>
      </c>
      <c r="B64" s="163">
        <f>'将来負担比率（分子）の構造'!I$43</f>
        <v>5175</v>
      </c>
      <c r="C64" s="163"/>
      <c r="D64" s="163"/>
      <c r="E64" s="163">
        <f>'将来負担比率（分子）の構造'!J$43</f>
        <v>4920</v>
      </c>
      <c r="F64" s="163"/>
      <c r="G64" s="163"/>
      <c r="H64" s="163">
        <f>'将来負担比率（分子）の構造'!K$43</f>
        <v>4672</v>
      </c>
      <c r="I64" s="163"/>
      <c r="J64" s="163"/>
      <c r="K64" s="163">
        <f>'将来負担比率（分子）の構造'!L$43</f>
        <v>4636</v>
      </c>
      <c r="L64" s="163"/>
      <c r="M64" s="163"/>
      <c r="N64" s="163">
        <f>'将来負担比率（分子）の構造'!M$43</f>
        <v>4498</v>
      </c>
      <c r="O64" s="163"/>
      <c r="P64" s="163"/>
    </row>
    <row r="65" spans="1:16" x14ac:dyDescent="0.2">
      <c r="A65" s="163" t="s">
        <v>32</v>
      </c>
      <c r="B65" s="163">
        <f>'将来負担比率（分子）の構造'!I$42</f>
        <v>257</v>
      </c>
      <c r="C65" s="163"/>
      <c r="D65" s="163"/>
      <c r="E65" s="163">
        <f>'将来負担比率（分子）の構造'!J$42</f>
        <v>213</v>
      </c>
      <c r="F65" s="163"/>
      <c r="G65" s="163"/>
      <c r="H65" s="163">
        <f>'将来負担比率（分子）の構造'!K$42</f>
        <v>187</v>
      </c>
      <c r="I65" s="163"/>
      <c r="J65" s="163"/>
      <c r="K65" s="163">
        <f>'将来負担比率（分子）の構造'!L$42</f>
        <v>146</v>
      </c>
      <c r="L65" s="163"/>
      <c r="M65" s="163"/>
      <c r="N65" s="163">
        <f>'将来負担比率（分子）の構造'!M$42</f>
        <v>133</v>
      </c>
      <c r="O65" s="163"/>
      <c r="P65" s="163"/>
    </row>
    <row r="66" spans="1:16" x14ac:dyDescent="0.2">
      <c r="A66" s="163" t="s">
        <v>31</v>
      </c>
      <c r="B66" s="163">
        <f>'将来負担比率（分子）の構造'!I$41</f>
        <v>10917</v>
      </c>
      <c r="C66" s="163"/>
      <c r="D66" s="163"/>
      <c r="E66" s="163">
        <f>'将来負担比率（分子）の構造'!J$41</f>
        <v>10701</v>
      </c>
      <c r="F66" s="163"/>
      <c r="G66" s="163"/>
      <c r="H66" s="163">
        <f>'将来負担比率（分子）の構造'!K$41</f>
        <v>9933</v>
      </c>
      <c r="I66" s="163"/>
      <c r="J66" s="163"/>
      <c r="K66" s="163">
        <f>'将来負担比率（分子）の構造'!L$41</f>
        <v>9199</v>
      </c>
      <c r="L66" s="163"/>
      <c r="M66" s="163"/>
      <c r="N66" s="163">
        <f>'将来負担比率（分子）の構造'!M$41</f>
        <v>8793</v>
      </c>
      <c r="O66" s="163"/>
      <c r="P66" s="163"/>
    </row>
    <row r="67" spans="1:16" x14ac:dyDescent="0.2">
      <c r="A67" s="163" t="s">
        <v>71</v>
      </c>
      <c r="B67" s="163" t="e">
        <f>NA()</f>
        <v>#N/A</v>
      </c>
      <c r="C67" s="163">
        <f>IF(ISNUMBER('将来負担比率（分子）の構造'!I$53), IF('将来負担比率（分子）の構造'!I$53 &lt; 0, 0, '将来負担比率（分子）の構造'!I$53), NA())</f>
        <v>3523</v>
      </c>
      <c r="D67" s="163" t="e">
        <f>NA()</f>
        <v>#N/A</v>
      </c>
      <c r="E67" s="163" t="e">
        <f>NA()</f>
        <v>#N/A</v>
      </c>
      <c r="F67" s="163">
        <f>IF(ISNUMBER('将来負担比率（分子）の構造'!J$53), IF('将来負担比率（分子）の構造'!J$53 &lt; 0, 0, '将来負担比率（分子）の構造'!J$53), NA())</f>
        <v>2718</v>
      </c>
      <c r="G67" s="163" t="e">
        <f>NA()</f>
        <v>#N/A</v>
      </c>
      <c r="H67" s="163" t="e">
        <f>NA()</f>
        <v>#N/A</v>
      </c>
      <c r="I67" s="163">
        <f>IF(ISNUMBER('将来負担比率（分子）の構造'!K$53), IF('将来負担比率（分子）の構造'!K$53 &lt; 0, 0, '将来負担比率（分子）の構造'!K$53), NA())</f>
        <v>1650</v>
      </c>
      <c r="J67" s="163" t="e">
        <f>NA()</f>
        <v>#N/A</v>
      </c>
      <c r="K67" s="163" t="e">
        <f>NA()</f>
        <v>#N/A</v>
      </c>
      <c r="L67" s="163">
        <f>IF(ISNUMBER('将来負担比率（分子）の構造'!L$53), IF('将来負担比率（分子）の構造'!L$53 &lt; 0, 0, '将来負担比率（分子）の構造'!L$53), NA())</f>
        <v>1174</v>
      </c>
      <c r="M67" s="163" t="e">
        <f>NA()</f>
        <v>#N/A</v>
      </c>
      <c r="N67" s="163" t="e">
        <f>NA()</f>
        <v>#N/A</v>
      </c>
      <c r="O67" s="163">
        <f>IF(ISNUMBER('将来負担比率（分子）の構造'!M$53), IF('将来負担比率（分子）の構造'!M$53 &lt; 0, 0, '将来負担比率（分子）の構造'!M$53), NA())</f>
        <v>943</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2037</v>
      </c>
      <c r="C72" s="167">
        <f>基金残高に係る経年分析!G55</f>
        <v>1921</v>
      </c>
      <c r="D72" s="167">
        <f>基金残高に係る経年分析!H55</f>
        <v>1357</v>
      </c>
    </row>
    <row r="73" spans="1:16" x14ac:dyDescent="0.2">
      <c r="A73" s="166" t="s">
        <v>74</v>
      </c>
      <c r="B73" s="167">
        <f>基金残高に係る経年分析!F56</f>
        <v>2</v>
      </c>
      <c r="C73" s="167">
        <f>基金残高に係る経年分析!G56</f>
        <v>2</v>
      </c>
      <c r="D73" s="167">
        <f>基金残高に係る経年分析!H56</f>
        <v>2</v>
      </c>
    </row>
    <row r="74" spans="1:16" x14ac:dyDescent="0.2">
      <c r="A74" s="166" t="s">
        <v>75</v>
      </c>
      <c r="B74" s="167">
        <f>基金残高に係る経年分析!F57</f>
        <v>736</v>
      </c>
      <c r="C74" s="167">
        <f>基金残高に係る経年分析!G57</f>
        <v>797</v>
      </c>
      <c r="D74" s="167">
        <f>基金残高に係る経年分析!H57</f>
        <v>1081</v>
      </c>
    </row>
  </sheetData>
  <sheetProtection algorithmName="SHA-512" hashValue="3wLbHjytZ9EJM8IR6UitxF8kc/Si4BM2z/2+yy7NQnLIL24Cgu2Agd4NQfXF3h47723tOD+2X3QneiHnOmcJ/w==" saltValue="O2kH8V1/ovUsLvvL9DQh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5439463</v>
      </c>
      <c r="S5" s="613"/>
      <c r="T5" s="613"/>
      <c r="U5" s="613"/>
      <c r="V5" s="613"/>
      <c r="W5" s="613"/>
      <c r="X5" s="613"/>
      <c r="Y5" s="614"/>
      <c r="Z5" s="615">
        <v>35.700000000000003</v>
      </c>
      <c r="AA5" s="615"/>
      <c r="AB5" s="615"/>
      <c r="AC5" s="615"/>
      <c r="AD5" s="616">
        <v>5202802</v>
      </c>
      <c r="AE5" s="616"/>
      <c r="AF5" s="616"/>
      <c r="AG5" s="616"/>
      <c r="AH5" s="616"/>
      <c r="AI5" s="616"/>
      <c r="AJ5" s="616"/>
      <c r="AK5" s="616"/>
      <c r="AL5" s="617">
        <v>70.3</v>
      </c>
      <c r="AM5" s="618"/>
      <c r="AN5" s="618"/>
      <c r="AO5" s="619"/>
      <c r="AP5" s="609" t="s">
        <v>216</v>
      </c>
      <c r="AQ5" s="610"/>
      <c r="AR5" s="610"/>
      <c r="AS5" s="610"/>
      <c r="AT5" s="610"/>
      <c r="AU5" s="610"/>
      <c r="AV5" s="610"/>
      <c r="AW5" s="610"/>
      <c r="AX5" s="610"/>
      <c r="AY5" s="610"/>
      <c r="AZ5" s="610"/>
      <c r="BA5" s="610"/>
      <c r="BB5" s="610"/>
      <c r="BC5" s="610"/>
      <c r="BD5" s="610"/>
      <c r="BE5" s="610"/>
      <c r="BF5" s="611"/>
      <c r="BG5" s="623">
        <v>5202802</v>
      </c>
      <c r="BH5" s="624"/>
      <c r="BI5" s="624"/>
      <c r="BJ5" s="624"/>
      <c r="BK5" s="624"/>
      <c r="BL5" s="624"/>
      <c r="BM5" s="624"/>
      <c r="BN5" s="625"/>
      <c r="BO5" s="626">
        <v>95.6</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93383</v>
      </c>
      <c r="S6" s="624"/>
      <c r="T6" s="624"/>
      <c r="U6" s="624"/>
      <c r="V6" s="624"/>
      <c r="W6" s="624"/>
      <c r="X6" s="624"/>
      <c r="Y6" s="625"/>
      <c r="Z6" s="626">
        <v>0.6</v>
      </c>
      <c r="AA6" s="626"/>
      <c r="AB6" s="626"/>
      <c r="AC6" s="626"/>
      <c r="AD6" s="627">
        <v>93383</v>
      </c>
      <c r="AE6" s="627"/>
      <c r="AF6" s="627"/>
      <c r="AG6" s="627"/>
      <c r="AH6" s="627"/>
      <c r="AI6" s="627"/>
      <c r="AJ6" s="627"/>
      <c r="AK6" s="627"/>
      <c r="AL6" s="628">
        <v>1.3</v>
      </c>
      <c r="AM6" s="629"/>
      <c r="AN6" s="629"/>
      <c r="AO6" s="630"/>
      <c r="AP6" s="620" t="s">
        <v>221</v>
      </c>
      <c r="AQ6" s="621"/>
      <c r="AR6" s="621"/>
      <c r="AS6" s="621"/>
      <c r="AT6" s="621"/>
      <c r="AU6" s="621"/>
      <c r="AV6" s="621"/>
      <c r="AW6" s="621"/>
      <c r="AX6" s="621"/>
      <c r="AY6" s="621"/>
      <c r="AZ6" s="621"/>
      <c r="BA6" s="621"/>
      <c r="BB6" s="621"/>
      <c r="BC6" s="621"/>
      <c r="BD6" s="621"/>
      <c r="BE6" s="621"/>
      <c r="BF6" s="622"/>
      <c r="BG6" s="623">
        <v>5202802</v>
      </c>
      <c r="BH6" s="624"/>
      <c r="BI6" s="624"/>
      <c r="BJ6" s="624"/>
      <c r="BK6" s="624"/>
      <c r="BL6" s="624"/>
      <c r="BM6" s="624"/>
      <c r="BN6" s="625"/>
      <c r="BO6" s="626">
        <v>95.6</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87686</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87686</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2087</v>
      </c>
      <c r="S7" s="624"/>
      <c r="T7" s="624"/>
      <c r="U7" s="624"/>
      <c r="V7" s="624"/>
      <c r="W7" s="624"/>
      <c r="X7" s="624"/>
      <c r="Y7" s="625"/>
      <c r="Z7" s="626">
        <v>0</v>
      </c>
      <c r="AA7" s="626"/>
      <c r="AB7" s="626"/>
      <c r="AC7" s="626"/>
      <c r="AD7" s="627">
        <v>2087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2061866</v>
      </c>
      <c r="BH7" s="624"/>
      <c r="BI7" s="624"/>
      <c r="BJ7" s="624"/>
      <c r="BK7" s="624"/>
      <c r="BL7" s="624"/>
      <c r="BM7" s="624"/>
      <c r="BN7" s="625"/>
      <c r="BO7" s="626">
        <v>37.9</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3568118</v>
      </c>
      <c r="CS7" s="624"/>
      <c r="CT7" s="624"/>
      <c r="CU7" s="624"/>
      <c r="CV7" s="624"/>
      <c r="CW7" s="624"/>
      <c r="CX7" s="624"/>
      <c r="CY7" s="625"/>
      <c r="CZ7" s="626">
        <v>25</v>
      </c>
      <c r="DA7" s="626"/>
      <c r="DB7" s="626"/>
      <c r="DC7" s="626"/>
      <c r="DD7" s="632">
        <v>45979</v>
      </c>
      <c r="DE7" s="624"/>
      <c r="DF7" s="624"/>
      <c r="DG7" s="624"/>
      <c r="DH7" s="624"/>
      <c r="DI7" s="624"/>
      <c r="DJ7" s="624"/>
      <c r="DK7" s="624"/>
      <c r="DL7" s="624"/>
      <c r="DM7" s="624"/>
      <c r="DN7" s="624"/>
      <c r="DO7" s="624"/>
      <c r="DP7" s="625"/>
      <c r="DQ7" s="632">
        <v>2494944</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38416</v>
      </c>
      <c r="S8" s="624"/>
      <c r="T8" s="624"/>
      <c r="U8" s="624"/>
      <c r="V8" s="624"/>
      <c r="W8" s="624"/>
      <c r="X8" s="624"/>
      <c r="Y8" s="625"/>
      <c r="Z8" s="626">
        <v>0.3</v>
      </c>
      <c r="AA8" s="626"/>
      <c r="AB8" s="626"/>
      <c r="AC8" s="626"/>
      <c r="AD8" s="627">
        <v>38416</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52764</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4172301</v>
      </c>
      <c r="CS8" s="624"/>
      <c r="CT8" s="624"/>
      <c r="CU8" s="624"/>
      <c r="CV8" s="624"/>
      <c r="CW8" s="624"/>
      <c r="CX8" s="624"/>
      <c r="CY8" s="625"/>
      <c r="CZ8" s="626">
        <v>29.2</v>
      </c>
      <c r="DA8" s="626"/>
      <c r="DB8" s="626"/>
      <c r="DC8" s="626"/>
      <c r="DD8" s="632">
        <v>64736</v>
      </c>
      <c r="DE8" s="624"/>
      <c r="DF8" s="624"/>
      <c r="DG8" s="624"/>
      <c r="DH8" s="624"/>
      <c r="DI8" s="624"/>
      <c r="DJ8" s="624"/>
      <c r="DK8" s="624"/>
      <c r="DL8" s="624"/>
      <c r="DM8" s="624"/>
      <c r="DN8" s="624"/>
      <c r="DO8" s="624"/>
      <c r="DP8" s="625"/>
      <c r="DQ8" s="632">
        <v>2501585</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66223</v>
      </c>
      <c r="S9" s="624"/>
      <c r="T9" s="624"/>
      <c r="U9" s="624"/>
      <c r="V9" s="624"/>
      <c r="W9" s="624"/>
      <c r="X9" s="624"/>
      <c r="Y9" s="625"/>
      <c r="Z9" s="626">
        <v>0.4</v>
      </c>
      <c r="AA9" s="626"/>
      <c r="AB9" s="626"/>
      <c r="AC9" s="626"/>
      <c r="AD9" s="627">
        <v>66223</v>
      </c>
      <c r="AE9" s="627"/>
      <c r="AF9" s="627"/>
      <c r="AG9" s="627"/>
      <c r="AH9" s="627"/>
      <c r="AI9" s="627"/>
      <c r="AJ9" s="627"/>
      <c r="AK9" s="627"/>
      <c r="AL9" s="628">
        <v>0.9</v>
      </c>
      <c r="AM9" s="629"/>
      <c r="AN9" s="629"/>
      <c r="AO9" s="630"/>
      <c r="AP9" s="620" t="s">
        <v>230</v>
      </c>
      <c r="AQ9" s="621"/>
      <c r="AR9" s="621"/>
      <c r="AS9" s="621"/>
      <c r="AT9" s="621"/>
      <c r="AU9" s="621"/>
      <c r="AV9" s="621"/>
      <c r="AW9" s="621"/>
      <c r="AX9" s="621"/>
      <c r="AY9" s="621"/>
      <c r="AZ9" s="621"/>
      <c r="BA9" s="621"/>
      <c r="BB9" s="621"/>
      <c r="BC9" s="621"/>
      <c r="BD9" s="621"/>
      <c r="BE9" s="621"/>
      <c r="BF9" s="622"/>
      <c r="BG9" s="623">
        <v>1463771</v>
      </c>
      <c r="BH9" s="624"/>
      <c r="BI9" s="624"/>
      <c r="BJ9" s="624"/>
      <c r="BK9" s="624"/>
      <c r="BL9" s="624"/>
      <c r="BM9" s="624"/>
      <c r="BN9" s="625"/>
      <c r="BO9" s="626">
        <v>26.9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1861375</v>
      </c>
      <c r="CS9" s="624"/>
      <c r="CT9" s="624"/>
      <c r="CU9" s="624"/>
      <c r="CV9" s="624"/>
      <c r="CW9" s="624"/>
      <c r="CX9" s="624"/>
      <c r="CY9" s="625"/>
      <c r="CZ9" s="626">
        <v>13</v>
      </c>
      <c r="DA9" s="626"/>
      <c r="DB9" s="626"/>
      <c r="DC9" s="626"/>
      <c r="DD9" s="632">
        <v>733</v>
      </c>
      <c r="DE9" s="624"/>
      <c r="DF9" s="624"/>
      <c r="DG9" s="624"/>
      <c r="DH9" s="624"/>
      <c r="DI9" s="624"/>
      <c r="DJ9" s="624"/>
      <c r="DK9" s="624"/>
      <c r="DL9" s="624"/>
      <c r="DM9" s="624"/>
      <c r="DN9" s="624"/>
      <c r="DO9" s="624"/>
      <c r="DP9" s="625"/>
      <c r="DQ9" s="632">
        <v>1599412</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109774</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3011</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3011</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814415</v>
      </c>
      <c r="S11" s="624"/>
      <c r="T11" s="624"/>
      <c r="U11" s="624"/>
      <c r="V11" s="624"/>
      <c r="W11" s="624"/>
      <c r="X11" s="624"/>
      <c r="Y11" s="625"/>
      <c r="Z11" s="628">
        <v>5.3</v>
      </c>
      <c r="AA11" s="629"/>
      <c r="AB11" s="629"/>
      <c r="AC11" s="635"/>
      <c r="AD11" s="632">
        <v>814415</v>
      </c>
      <c r="AE11" s="624"/>
      <c r="AF11" s="624"/>
      <c r="AG11" s="624"/>
      <c r="AH11" s="624"/>
      <c r="AI11" s="624"/>
      <c r="AJ11" s="624"/>
      <c r="AK11" s="625"/>
      <c r="AL11" s="628">
        <v>11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435557</v>
      </c>
      <c r="BH11" s="624"/>
      <c r="BI11" s="624"/>
      <c r="BJ11" s="624"/>
      <c r="BK11" s="624"/>
      <c r="BL11" s="624"/>
      <c r="BM11" s="624"/>
      <c r="BN11" s="625"/>
      <c r="BO11" s="626">
        <v>8</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398020</v>
      </c>
      <c r="CS11" s="624"/>
      <c r="CT11" s="624"/>
      <c r="CU11" s="624"/>
      <c r="CV11" s="624"/>
      <c r="CW11" s="624"/>
      <c r="CX11" s="624"/>
      <c r="CY11" s="625"/>
      <c r="CZ11" s="626">
        <v>2.8</v>
      </c>
      <c r="DA11" s="626"/>
      <c r="DB11" s="626"/>
      <c r="DC11" s="626"/>
      <c r="DD11" s="632">
        <v>249963</v>
      </c>
      <c r="DE11" s="624"/>
      <c r="DF11" s="624"/>
      <c r="DG11" s="624"/>
      <c r="DH11" s="624"/>
      <c r="DI11" s="624"/>
      <c r="DJ11" s="624"/>
      <c r="DK11" s="624"/>
      <c r="DL11" s="624"/>
      <c r="DM11" s="624"/>
      <c r="DN11" s="624"/>
      <c r="DO11" s="624"/>
      <c r="DP11" s="625"/>
      <c r="DQ11" s="632">
        <v>123084</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2799633</v>
      </c>
      <c r="BH12" s="624"/>
      <c r="BI12" s="624"/>
      <c r="BJ12" s="624"/>
      <c r="BK12" s="624"/>
      <c r="BL12" s="624"/>
      <c r="BM12" s="624"/>
      <c r="BN12" s="625"/>
      <c r="BO12" s="626">
        <v>51.5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95696</v>
      </c>
      <c r="CS12" s="624"/>
      <c r="CT12" s="624"/>
      <c r="CU12" s="624"/>
      <c r="CV12" s="624"/>
      <c r="CW12" s="624"/>
      <c r="CX12" s="624"/>
      <c r="CY12" s="625"/>
      <c r="CZ12" s="626">
        <v>0.7</v>
      </c>
      <c r="DA12" s="626"/>
      <c r="DB12" s="626"/>
      <c r="DC12" s="626"/>
      <c r="DD12" s="632">
        <v>7560</v>
      </c>
      <c r="DE12" s="624"/>
      <c r="DF12" s="624"/>
      <c r="DG12" s="624"/>
      <c r="DH12" s="624"/>
      <c r="DI12" s="624"/>
      <c r="DJ12" s="624"/>
      <c r="DK12" s="624"/>
      <c r="DL12" s="624"/>
      <c r="DM12" s="624"/>
      <c r="DN12" s="624"/>
      <c r="DO12" s="624"/>
      <c r="DP12" s="625"/>
      <c r="DQ12" s="632">
        <v>64252</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2797402</v>
      </c>
      <c r="BH13" s="624"/>
      <c r="BI13" s="624"/>
      <c r="BJ13" s="624"/>
      <c r="BK13" s="624"/>
      <c r="BL13" s="624"/>
      <c r="BM13" s="624"/>
      <c r="BN13" s="625"/>
      <c r="BO13" s="626">
        <v>51.4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1566542</v>
      </c>
      <c r="CS13" s="624"/>
      <c r="CT13" s="624"/>
      <c r="CU13" s="624"/>
      <c r="CV13" s="624"/>
      <c r="CW13" s="624"/>
      <c r="CX13" s="624"/>
      <c r="CY13" s="625"/>
      <c r="CZ13" s="626">
        <v>11</v>
      </c>
      <c r="DA13" s="626"/>
      <c r="DB13" s="626"/>
      <c r="DC13" s="626"/>
      <c r="DD13" s="632">
        <v>822261</v>
      </c>
      <c r="DE13" s="624"/>
      <c r="DF13" s="624"/>
      <c r="DG13" s="624"/>
      <c r="DH13" s="624"/>
      <c r="DI13" s="624"/>
      <c r="DJ13" s="624"/>
      <c r="DK13" s="624"/>
      <c r="DL13" s="624"/>
      <c r="DM13" s="624"/>
      <c r="DN13" s="624"/>
      <c r="DO13" s="624"/>
      <c r="DP13" s="625"/>
      <c r="DQ13" s="632">
        <v>847460</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120747</v>
      </c>
      <c r="BH14" s="624"/>
      <c r="BI14" s="624"/>
      <c r="BJ14" s="624"/>
      <c r="BK14" s="624"/>
      <c r="BL14" s="624"/>
      <c r="BM14" s="624"/>
      <c r="BN14" s="625"/>
      <c r="BO14" s="626">
        <v>2.2000000000000002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477696</v>
      </c>
      <c r="CS14" s="624"/>
      <c r="CT14" s="624"/>
      <c r="CU14" s="624"/>
      <c r="CV14" s="624"/>
      <c r="CW14" s="624"/>
      <c r="CX14" s="624"/>
      <c r="CY14" s="625"/>
      <c r="CZ14" s="626">
        <v>3.3</v>
      </c>
      <c r="DA14" s="626"/>
      <c r="DB14" s="626"/>
      <c r="DC14" s="626"/>
      <c r="DD14" s="632">
        <v>42968</v>
      </c>
      <c r="DE14" s="624"/>
      <c r="DF14" s="624"/>
      <c r="DG14" s="624"/>
      <c r="DH14" s="624"/>
      <c r="DI14" s="624"/>
      <c r="DJ14" s="624"/>
      <c r="DK14" s="624"/>
      <c r="DL14" s="624"/>
      <c r="DM14" s="624"/>
      <c r="DN14" s="624"/>
      <c r="DO14" s="624"/>
      <c r="DP14" s="625"/>
      <c r="DQ14" s="632">
        <v>333904</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17333</v>
      </c>
      <c r="S15" s="624"/>
      <c r="T15" s="624"/>
      <c r="U15" s="624"/>
      <c r="V15" s="624"/>
      <c r="W15" s="624"/>
      <c r="X15" s="624"/>
      <c r="Y15" s="625"/>
      <c r="Z15" s="626">
        <v>0.1</v>
      </c>
      <c r="AA15" s="626"/>
      <c r="AB15" s="626"/>
      <c r="AC15" s="626"/>
      <c r="AD15" s="627">
        <v>17333</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220556</v>
      </c>
      <c r="BH15" s="624"/>
      <c r="BI15" s="624"/>
      <c r="BJ15" s="624"/>
      <c r="BK15" s="624"/>
      <c r="BL15" s="624"/>
      <c r="BM15" s="624"/>
      <c r="BN15" s="625"/>
      <c r="BO15" s="626">
        <v>4.0999999999999996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1086142</v>
      </c>
      <c r="CS15" s="624"/>
      <c r="CT15" s="624"/>
      <c r="CU15" s="624"/>
      <c r="CV15" s="624"/>
      <c r="CW15" s="624"/>
      <c r="CX15" s="624"/>
      <c r="CY15" s="625"/>
      <c r="CZ15" s="626">
        <v>7.6</v>
      </c>
      <c r="DA15" s="626"/>
      <c r="DB15" s="626"/>
      <c r="DC15" s="626"/>
      <c r="DD15" s="632">
        <v>145950</v>
      </c>
      <c r="DE15" s="624"/>
      <c r="DF15" s="624"/>
      <c r="DG15" s="624"/>
      <c r="DH15" s="624"/>
      <c r="DI15" s="624"/>
      <c r="DJ15" s="624"/>
      <c r="DK15" s="624"/>
      <c r="DL15" s="624"/>
      <c r="DM15" s="624"/>
      <c r="DN15" s="624"/>
      <c r="DO15" s="624"/>
      <c r="DP15" s="625"/>
      <c r="DQ15" s="632">
        <v>839614</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109112</v>
      </c>
      <c r="S16" s="624"/>
      <c r="T16" s="624"/>
      <c r="U16" s="624"/>
      <c r="V16" s="624"/>
      <c r="W16" s="624"/>
      <c r="X16" s="624"/>
      <c r="Y16" s="625"/>
      <c r="Z16" s="626">
        <v>0.7</v>
      </c>
      <c r="AA16" s="626"/>
      <c r="AB16" s="626"/>
      <c r="AC16" s="626"/>
      <c r="AD16" s="627">
        <v>109112</v>
      </c>
      <c r="AE16" s="627"/>
      <c r="AF16" s="627"/>
      <c r="AG16" s="627"/>
      <c r="AH16" s="627"/>
      <c r="AI16" s="627"/>
      <c r="AJ16" s="627"/>
      <c r="AK16" s="627"/>
      <c r="AL16" s="628">
        <v>1.5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184690</v>
      </c>
      <c r="S17" s="624"/>
      <c r="T17" s="624"/>
      <c r="U17" s="624"/>
      <c r="V17" s="624"/>
      <c r="W17" s="624"/>
      <c r="X17" s="624"/>
      <c r="Y17" s="625"/>
      <c r="Z17" s="626">
        <v>1.2</v>
      </c>
      <c r="AA17" s="626"/>
      <c r="AB17" s="626"/>
      <c r="AC17" s="626"/>
      <c r="AD17" s="627">
        <v>184690</v>
      </c>
      <c r="AE17" s="627"/>
      <c r="AF17" s="627"/>
      <c r="AG17" s="627"/>
      <c r="AH17" s="627"/>
      <c r="AI17" s="627"/>
      <c r="AJ17" s="627"/>
      <c r="AK17" s="627"/>
      <c r="AL17" s="628">
        <v>2.5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972747</v>
      </c>
      <c r="CS17" s="624"/>
      <c r="CT17" s="624"/>
      <c r="CU17" s="624"/>
      <c r="CV17" s="624"/>
      <c r="CW17" s="624"/>
      <c r="CX17" s="624"/>
      <c r="CY17" s="625"/>
      <c r="CZ17" s="626">
        <v>6.8</v>
      </c>
      <c r="DA17" s="626"/>
      <c r="DB17" s="626"/>
      <c r="DC17" s="626"/>
      <c r="DD17" s="632" t="s">
        <v>122</v>
      </c>
      <c r="DE17" s="624"/>
      <c r="DF17" s="624"/>
      <c r="DG17" s="624"/>
      <c r="DH17" s="624"/>
      <c r="DI17" s="624"/>
      <c r="DJ17" s="624"/>
      <c r="DK17" s="624"/>
      <c r="DL17" s="624"/>
      <c r="DM17" s="624"/>
      <c r="DN17" s="624"/>
      <c r="DO17" s="624"/>
      <c r="DP17" s="625"/>
      <c r="DQ17" s="632">
        <v>972747</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35804</v>
      </c>
      <c r="S18" s="624"/>
      <c r="T18" s="624"/>
      <c r="U18" s="624"/>
      <c r="V18" s="624"/>
      <c r="W18" s="624"/>
      <c r="X18" s="624"/>
      <c r="Y18" s="625"/>
      <c r="Z18" s="626">
        <v>0.2</v>
      </c>
      <c r="AA18" s="626"/>
      <c r="AB18" s="626"/>
      <c r="AC18" s="626"/>
      <c r="AD18" s="627">
        <v>35804</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140163</v>
      </c>
      <c r="S19" s="624"/>
      <c r="T19" s="624"/>
      <c r="U19" s="624"/>
      <c r="V19" s="624"/>
      <c r="W19" s="624"/>
      <c r="X19" s="624"/>
      <c r="Y19" s="625"/>
      <c r="Z19" s="626">
        <v>0.9</v>
      </c>
      <c r="AA19" s="626"/>
      <c r="AB19" s="626"/>
      <c r="AC19" s="626"/>
      <c r="AD19" s="627">
        <v>140163</v>
      </c>
      <c r="AE19" s="627"/>
      <c r="AF19" s="627"/>
      <c r="AG19" s="627"/>
      <c r="AH19" s="627"/>
      <c r="AI19" s="627"/>
      <c r="AJ19" s="627"/>
      <c r="AK19" s="627"/>
      <c r="AL19" s="628">
        <v>1.9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236661</v>
      </c>
      <c r="BH19" s="624"/>
      <c r="BI19" s="624"/>
      <c r="BJ19" s="624"/>
      <c r="BK19" s="624"/>
      <c r="BL19" s="624"/>
      <c r="BM19" s="624"/>
      <c r="BN19" s="625"/>
      <c r="BO19" s="626">
        <v>4.4000000000000004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8723</v>
      </c>
      <c r="S20" s="624"/>
      <c r="T20" s="624"/>
      <c r="U20" s="624"/>
      <c r="V20" s="624"/>
      <c r="W20" s="624"/>
      <c r="X20" s="624"/>
      <c r="Y20" s="625"/>
      <c r="Z20" s="626">
        <v>0.1</v>
      </c>
      <c r="AA20" s="626"/>
      <c r="AB20" s="626"/>
      <c r="AC20" s="626"/>
      <c r="AD20" s="627">
        <v>8723</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236661</v>
      </c>
      <c r="BH20" s="624"/>
      <c r="BI20" s="624"/>
      <c r="BJ20" s="624"/>
      <c r="BK20" s="624"/>
      <c r="BL20" s="624"/>
      <c r="BM20" s="624"/>
      <c r="BN20" s="625"/>
      <c r="BO20" s="626">
        <v>4.4000000000000004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14289334</v>
      </c>
      <c r="CS20" s="624"/>
      <c r="CT20" s="624"/>
      <c r="CU20" s="624"/>
      <c r="CV20" s="624"/>
      <c r="CW20" s="624"/>
      <c r="CX20" s="624"/>
      <c r="CY20" s="625"/>
      <c r="CZ20" s="626">
        <v>100</v>
      </c>
      <c r="DA20" s="626"/>
      <c r="DB20" s="626"/>
      <c r="DC20" s="626"/>
      <c r="DD20" s="632">
        <v>1380150</v>
      </c>
      <c r="DE20" s="624"/>
      <c r="DF20" s="624"/>
      <c r="DG20" s="624"/>
      <c r="DH20" s="624"/>
      <c r="DI20" s="624"/>
      <c r="DJ20" s="624"/>
      <c r="DK20" s="624"/>
      <c r="DL20" s="624"/>
      <c r="DM20" s="624"/>
      <c r="DN20" s="624"/>
      <c r="DO20" s="624"/>
      <c r="DP20" s="625"/>
      <c r="DQ20" s="632">
        <v>9867699</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982410</v>
      </c>
      <c r="S21" s="624"/>
      <c r="T21" s="624"/>
      <c r="U21" s="624"/>
      <c r="V21" s="624"/>
      <c r="W21" s="624"/>
      <c r="X21" s="624"/>
      <c r="Y21" s="625"/>
      <c r="Z21" s="626">
        <v>6.4</v>
      </c>
      <c r="AA21" s="626"/>
      <c r="AB21" s="626"/>
      <c r="AC21" s="626"/>
      <c r="AD21" s="627">
        <v>837887</v>
      </c>
      <c r="AE21" s="627"/>
      <c r="AF21" s="627"/>
      <c r="AG21" s="627"/>
      <c r="AH21" s="627"/>
      <c r="AI21" s="627"/>
      <c r="AJ21" s="627"/>
      <c r="AK21" s="627"/>
      <c r="AL21" s="628">
        <v>11.3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837887</v>
      </c>
      <c r="S22" s="624"/>
      <c r="T22" s="624"/>
      <c r="U22" s="624"/>
      <c r="V22" s="624"/>
      <c r="W22" s="624"/>
      <c r="X22" s="624"/>
      <c r="Y22" s="625"/>
      <c r="Z22" s="626">
        <v>5.5</v>
      </c>
      <c r="AA22" s="626"/>
      <c r="AB22" s="626"/>
      <c r="AC22" s="626"/>
      <c r="AD22" s="627">
        <v>837887</v>
      </c>
      <c r="AE22" s="627"/>
      <c r="AF22" s="627"/>
      <c r="AG22" s="627"/>
      <c r="AH22" s="627"/>
      <c r="AI22" s="627"/>
      <c r="AJ22" s="627"/>
      <c r="AK22" s="627"/>
      <c r="AL22" s="628">
        <v>11.3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144523</v>
      </c>
      <c r="S23" s="624"/>
      <c r="T23" s="624"/>
      <c r="U23" s="624"/>
      <c r="V23" s="624"/>
      <c r="W23" s="624"/>
      <c r="X23" s="624"/>
      <c r="Y23" s="625"/>
      <c r="Z23" s="626">
        <v>0.9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236661</v>
      </c>
      <c r="BH23" s="624"/>
      <c r="BI23" s="624"/>
      <c r="BJ23" s="624"/>
      <c r="BK23" s="624"/>
      <c r="BL23" s="624"/>
      <c r="BM23" s="624"/>
      <c r="BN23" s="625"/>
      <c r="BO23" s="626">
        <v>4.4000000000000004</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5365395</v>
      </c>
      <c r="CS24" s="613"/>
      <c r="CT24" s="613"/>
      <c r="CU24" s="613"/>
      <c r="CV24" s="613"/>
      <c r="CW24" s="613"/>
      <c r="CX24" s="613"/>
      <c r="CY24" s="614"/>
      <c r="CZ24" s="617">
        <v>37.5</v>
      </c>
      <c r="DA24" s="618"/>
      <c r="DB24" s="618"/>
      <c r="DC24" s="634"/>
      <c r="DD24" s="658">
        <v>3825045</v>
      </c>
      <c r="DE24" s="613"/>
      <c r="DF24" s="613"/>
      <c r="DG24" s="613"/>
      <c r="DH24" s="613"/>
      <c r="DI24" s="613"/>
      <c r="DJ24" s="613"/>
      <c r="DK24" s="614"/>
      <c r="DL24" s="658">
        <v>2687383</v>
      </c>
      <c r="DM24" s="613"/>
      <c r="DN24" s="613"/>
      <c r="DO24" s="613"/>
      <c r="DP24" s="613"/>
      <c r="DQ24" s="613"/>
      <c r="DR24" s="613"/>
      <c r="DS24" s="613"/>
      <c r="DT24" s="613"/>
      <c r="DU24" s="613"/>
      <c r="DV24" s="614"/>
      <c r="DW24" s="617">
        <v>36.200000000000003</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7747532</v>
      </c>
      <c r="S25" s="624"/>
      <c r="T25" s="624"/>
      <c r="U25" s="624"/>
      <c r="V25" s="624"/>
      <c r="W25" s="624"/>
      <c r="X25" s="624"/>
      <c r="Y25" s="625"/>
      <c r="Z25" s="626">
        <v>50.8</v>
      </c>
      <c r="AA25" s="626"/>
      <c r="AB25" s="626"/>
      <c r="AC25" s="626"/>
      <c r="AD25" s="627">
        <v>7366348</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2317507</v>
      </c>
      <c r="CS25" s="655"/>
      <c r="CT25" s="655"/>
      <c r="CU25" s="655"/>
      <c r="CV25" s="655"/>
      <c r="CW25" s="655"/>
      <c r="CX25" s="655"/>
      <c r="CY25" s="656"/>
      <c r="CZ25" s="628">
        <v>16.2</v>
      </c>
      <c r="DA25" s="653"/>
      <c r="DB25" s="653"/>
      <c r="DC25" s="657"/>
      <c r="DD25" s="632">
        <v>2081531</v>
      </c>
      <c r="DE25" s="655"/>
      <c r="DF25" s="655"/>
      <c r="DG25" s="655"/>
      <c r="DH25" s="655"/>
      <c r="DI25" s="655"/>
      <c r="DJ25" s="655"/>
      <c r="DK25" s="656"/>
      <c r="DL25" s="632">
        <v>1408945</v>
      </c>
      <c r="DM25" s="655"/>
      <c r="DN25" s="655"/>
      <c r="DO25" s="655"/>
      <c r="DP25" s="655"/>
      <c r="DQ25" s="655"/>
      <c r="DR25" s="655"/>
      <c r="DS25" s="655"/>
      <c r="DT25" s="655"/>
      <c r="DU25" s="655"/>
      <c r="DV25" s="656"/>
      <c r="DW25" s="628">
        <v>19</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3712</v>
      </c>
      <c r="S26" s="624"/>
      <c r="T26" s="624"/>
      <c r="U26" s="624"/>
      <c r="V26" s="624"/>
      <c r="W26" s="624"/>
      <c r="X26" s="624"/>
      <c r="Y26" s="625"/>
      <c r="Z26" s="626">
        <v>0</v>
      </c>
      <c r="AA26" s="626"/>
      <c r="AB26" s="626"/>
      <c r="AC26" s="626"/>
      <c r="AD26" s="627">
        <v>3712</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1455315</v>
      </c>
      <c r="CS26" s="624"/>
      <c r="CT26" s="624"/>
      <c r="CU26" s="624"/>
      <c r="CV26" s="624"/>
      <c r="CW26" s="624"/>
      <c r="CX26" s="624"/>
      <c r="CY26" s="625"/>
      <c r="CZ26" s="628">
        <v>10.199999999999999</v>
      </c>
      <c r="DA26" s="653"/>
      <c r="DB26" s="653"/>
      <c r="DC26" s="657"/>
      <c r="DD26" s="632">
        <v>1294801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6802</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5439463</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2075141</v>
      </c>
      <c r="CS27" s="655"/>
      <c r="CT27" s="655"/>
      <c r="CU27" s="655"/>
      <c r="CV27" s="655"/>
      <c r="CW27" s="655"/>
      <c r="CX27" s="655"/>
      <c r="CY27" s="656"/>
      <c r="CZ27" s="628">
        <v>14.5</v>
      </c>
      <c r="DA27" s="653"/>
      <c r="DB27" s="653"/>
      <c r="DC27" s="657"/>
      <c r="DD27" s="632">
        <v>770767</v>
      </c>
      <c r="DE27" s="655"/>
      <c r="DF27" s="655"/>
      <c r="DG27" s="655"/>
      <c r="DH27" s="655"/>
      <c r="DI27" s="655"/>
      <c r="DJ27" s="655"/>
      <c r="DK27" s="656"/>
      <c r="DL27" s="632">
        <v>305691</v>
      </c>
      <c r="DM27" s="655"/>
      <c r="DN27" s="655"/>
      <c r="DO27" s="655"/>
      <c r="DP27" s="655"/>
      <c r="DQ27" s="655"/>
      <c r="DR27" s="655"/>
      <c r="DS27" s="655"/>
      <c r="DT27" s="655"/>
      <c r="DU27" s="655"/>
      <c r="DV27" s="656"/>
      <c r="DW27" s="628">
        <v>4.0999999999999996</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107962</v>
      </c>
      <c r="S28" s="624"/>
      <c r="T28" s="624"/>
      <c r="U28" s="624"/>
      <c r="V28" s="624"/>
      <c r="W28" s="624"/>
      <c r="X28" s="624"/>
      <c r="Y28" s="625"/>
      <c r="Z28" s="626">
        <v>0.7</v>
      </c>
      <c r="AA28" s="626"/>
      <c r="AB28" s="626"/>
      <c r="AC28" s="626"/>
      <c r="AD28" s="627">
        <v>15648</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972747</v>
      </c>
      <c r="CS28" s="624"/>
      <c r="CT28" s="624"/>
      <c r="CU28" s="624"/>
      <c r="CV28" s="624"/>
      <c r="CW28" s="624"/>
      <c r="CX28" s="624"/>
      <c r="CY28" s="625"/>
      <c r="CZ28" s="628">
        <v>6.8</v>
      </c>
      <c r="DA28" s="653"/>
      <c r="DB28" s="653"/>
      <c r="DC28" s="657"/>
      <c r="DD28" s="632">
        <v>972747</v>
      </c>
      <c r="DE28" s="624"/>
      <c r="DF28" s="624"/>
      <c r="DG28" s="624"/>
      <c r="DH28" s="624"/>
      <c r="DI28" s="624"/>
      <c r="DJ28" s="624"/>
      <c r="DK28" s="625"/>
      <c r="DL28" s="632">
        <v>972747</v>
      </c>
      <c r="DM28" s="624"/>
      <c r="DN28" s="624"/>
      <c r="DO28" s="624"/>
      <c r="DP28" s="624"/>
      <c r="DQ28" s="624"/>
      <c r="DR28" s="624"/>
      <c r="DS28" s="624"/>
      <c r="DT28" s="624"/>
      <c r="DU28" s="624"/>
      <c r="DV28" s="625"/>
      <c r="DW28" s="628">
        <v>13.1</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13028</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972747</v>
      </c>
      <c r="CS29" s="655"/>
      <c r="CT29" s="655"/>
      <c r="CU29" s="655"/>
      <c r="CV29" s="655"/>
      <c r="CW29" s="655"/>
      <c r="CX29" s="655"/>
      <c r="CY29" s="656"/>
      <c r="CZ29" s="628">
        <v>6.8</v>
      </c>
      <c r="DA29" s="653"/>
      <c r="DB29" s="653"/>
      <c r="DC29" s="657"/>
      <c r="DD29" s="632">
        <v>972747</v>
      </c>
      <c r="DE29" s="655"/>
      <c r="DF29" s="655"/>
      <c r="DG29" s="655"/>
      <c r="DH29" s="655"/>
      <c r="DI29" s="655"/>
      <c r="DJ29" s="655"/>
      <c r="DK29" s="656"/>
      <c r="DL29" s="632">
        <v>972747</v>
      </c>
      <c r="DM29" s="655"/>
      <c r="DN29" s="655"/>
      <c r="DO29" s="655"/>
      <c r="DP29" s="655"/>
      <c r="DQ29" s="655"/>
      <c r="DR29" s="655"/>
      <c r="DS29" s="655"/>
      <c r="DT29" s="655"/>
      <c r="DU29" s="655"/>
      <c r="DV29" s="656"/>
      <c r="DW29" s="628">
        <v>13.1</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1628664</v>
      </c>
      <c r="S30" s="624"/>
      <c r="T30" s="624"/>
      <c r="U30" s="624"/>
      <c r="V30" s="624"/>
      <c r="W30" s="624"/>
      <c r="X30" s="624"/>
      <c r="Y30" s="625"/>
      <c r="Z30" s="626">
        <v>10.7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931934</v>
      </c>
      <c r="CS30" s="624"/>
      <c r="CT30" s="624"/>
      <c r="CU30" s="624"/>
      <c r="CV30" s="624"/>
      <c r="CW30" s="624"/>
      <c r="CX30" s="624"/>
      <c r="CY30" s="625"/>
      <c r="CZ30" s="628">
        <v>6.5</v>
      </c>
      <c r="DA30" s="653"/>
      <c r="DB30" s="653"/>
      <c r="DC30" s="657"/>
      <c r="DD30" s="632">
        <v>931934</v>
      </c>
      <c r="DE30" s="624"/>
      <c r="DF30" s="624"/>
      <c r="DG30" s="624"/>
      <c r="DH30" s="624"/>
      <c r="DI30" s="624"/>
      <c r="DJ30" s="624"/>
      <c r="DK30" s="625"/>
      <c r="DL30" s="632">
        <v>931934</v>
      </c>
      <c r="DM30" s="624"/>
      <c r="DN30" s="624"/>
      <c r="DO30" s="624"/>
      <c r="DP30" s="624"/>
      <c r="DQ30" s="624"/>
      <c r="DR30" s="624"/>
      <c r="DS30" s="624"/>
      <c r="DT30" s="624"/>
      <c r="DU30" s="624"/>
      <c r="DV30" s="625"/>
      <c r="DW30" s="628">
        <v>12.5</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99.1</v>
      </c>
      <c r="BH31" s="667"/>
      <c r="BI31" s="667"/>
      <c r="BJ31" s="667"/>
      <c r="BK31" s="667"/>
      <c r="BL31" s="667"/>
      <c r="BM31" s="618">
        <v>98.1</v>
      </c>
      <c r="BN31" s="667"/>
      <c r="BO31" s="667"/>
      <c r="BP31" s="667"/>
      <c r="BQ31" s="668"/>
      <c r="BR31" s="679">
        <v>99.3</v>
      </c>
      <c r="BS31" s="667"/>
      <c r="BT31" s="667"/>
      <c r="BU31" s="667"/>
      <c r="BV31" s="667"/>
      <c r="BW31" s="667"/>
      <c r="BX31" s="618">
        <v>98.1</v>
      </c>
      <c r="BY31" s="667"/>
      <c r="BZ31" s="667"/>
      <c r="CA31" s="667"/>
      <c r="CB31" s="668"/>
      <c r="CD31" s="661"/>
      <c r="CE31" s="662"/>
      <c r="CF31" s="620" t="s">
        <v>300</v>
      </c>
      <c r="CG31" s="621"/>
      <c r="CH31" s="621"/>
      <c r="CI31" s="621"/>
      <c r="CJ31" s="621"/>
      <c r="CK31" s="621"/>
      <c r="CL31" s="621"/>
      <c r="CM31" s="621"/>
      <c r="CN31" s="621"/>
      <c r="CO31" s="621"/>
      <c r="CP31" s="621"/>
      <c r="CQ31" s="622"/>
      <c r="CR31" s="623">
        <v>40813</v>
      </c>
      <c r="CS31" s="655"/>
      <c r="CT31" s="655"/>
      <c r="CU31" s="655"/>
      <c r="CV31" s="655"/>
      <c r="CW31" s="655"/>
      <c r="CX31" s="655"/>
      <c r="CY31" s="656"/>
      <c r="CZ31" s="628">
        <v>0.3</v>
      </c>
      <c r="DA31" s="653"/>
      <c r="DB31" s="653"/>
      <c r="DC31" s="657"/>
      <c r="DD31" s="632">
        <v>40813</v>
      </c>
      <c r="DE31" s="655"/>
      <c r="DF31" s="655"/>
      <c r="DG31" s="655"/>
      <c r="DH31" s="655"/>
      <c r="DI31" s="655"/>
      <c r="DJ31" s="655"/>
      <c r="DK31" s="656"/>
      <c r="DL31" s="632">
        <v>40813</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1109400</v>
      </c>
      <c r="S32" s="624"/>
      <c r="T32" s="624"/>
      <c r="U32" s="624"/>
      <c r="V32" s="624"/>
      <c r="W32" s="624"/>
      <c r="X32" s="624"/>
      <c r="Y32" s="625"/>
      <c r="Z32" s="626">
        <v>7.3</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98.4</v>
      </c>
      <c r="BH32" s="655"/>
      <c r="BI32" s="655"/>
      <c r="BJ32" s="655"/>
      <c r="BK32" s="655"/>
      <c r="BL32" s="655"/>
      <c r="BM32" s="629">
        <v>96.9</v>
      </c>
      <c r="BN32" s="655"/>
      <c r="BO32" s="655"/>
      <c r="BP32" s="655"/>
      <c r="BQ32" s="678"/>
      <c r="BR32" s="680">
        <v>98.9</v>
      </c>
      <c r="BS32" s="655"/>
      <c r="BT32" s="655"/>
      <c r="BU32" s="655"/>
      <c r="BV32" s="655"/>
      <c r="BW32" s="655"/>
      <c r="BX32" s="629">
        <v>97.3</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26409</v>
      </c>
      <c r="S33" s="624"/>
      <c r="T33" s="624"/>
      <c r="U33" s="624"/>
      <c r="V33" s="624"/>
      <c r="W33" s="624"/>
      <c r="X33" s="624"/>
      <c r="Y33" s="625"/>
      <c r="Z33" s="626">
        <v>0.2</v>
      </c>
      <c r="AA33" s="626"/>
      <c r="AB33" s="626"/>
      <c r="AC33" s="626"/>
      <c r="AD33" s="627">
        <v>5726</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99.5</v>
      </c>
      <c r="BH33" s="682"/>
      <c r="BI33" s="682"/>
      <c r="BJ33" s="682"/>
      <c r="BK33" s="682"/>
      <c r="BL33" s="682"/>
      <c r="BM33" s="683">
        <v>98.8</v>
      </c>
      <c r="BN33" s="682"/>
      <c r="BO33" s="682"/>
      <c r="BP33" s="682"/>
      <c r="BQ33" s="684"/>
      <c r="BR33" s="681">
        <v>99.5</v>
      </c>
      <c r="BS33" s="682"/>
      <c r="BT33" s="682"/>
      <c r="BU33" s="682"/>
      <c r="BV33" s="682"/>
      <c r="BW33" s="682"/>
      <c r="BX33" s="683">
        <v>98.6</v>
      </c>
      <c r="BY33" s="682"/>
      <c r="BZ33" s="682"/>
      <c r="CA33" s="682"/>
      <c r="CB33" s="684"/>
      <c r="CD33" s="620" t="s">
        <v>307</v>
      </c>
      <c r="CE33" s="621"/>
      <c r="CF33" s="621"/>
      <c r="CG33" s="621"/>
      <c r="CH33" s="621"/>
      <c r="CI33" s="621"/>
      <c r="CJ33" s="621"/>
      <c r="CK33" s="621"/>
      <c r="CL33" s="621"/>
      <c r="CM33" s="621"/>
      <c r="CN33" s="621"/>
      <c r="CO33" s="621"/>
      <c r="CP33" s="621"/>
      <c r="CQ33" s="622"/>
      <c r="CR33" s="623">
        <v>7543789</v>
      </c>
      <c r="CS33" s="655"/>
      <c r="CT33" s="655"/>
      <c r="CU33" s="655"/>
      <c r="CV33" s="655"/>
      <c r="CW33" s="655"/>
      <c r="CX33" s="655"/>
      <c r="CY33" s="656"/>
      <c r="CZ33" s="628">
        <v>52.8</v>
      </c>
      <c r="DA33" s="653"/>
      <c r="DB33" s="653"/>
      <c r="DC33" s="657"/>
      <c r="DD33" s="632">
        <v>5720091</v>
      </c>
      <c r="DE33" s="655"/>
      <c r="DF33" s="655"/>
      <c r="DG33" s="655"/>
      <c r="DH33" s="655"/>
      <c r="DI33" s="655"/>
      <c r="DJ33" s="655"/>
      <c r="DK33" s="656"/>
      <c r="DL33" s="632">
        <v>3547494</v>
      </c>
      <c r="DM33" s="655"/>
      <c r="DN33" s="655"/>
      <c r="DO33" s="655"/>
      <c r="DP33" s="655"/>
      <c r="DQ33" s="655"/>
      <c r="DR33" s="655"/>
      <c r="DS33" s="655"/>
      <c r="DT33" s="655"/>
      <c r="DU33" s="655"/>
      <c r="DV33" s="656"/>
      <c r="DW33" s="628">
        <v>47.8</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1307050</v>
      </c>
      <c r="S34" s="624"/>
      <c r="T34" s="624"/>
      <c r="U34" s="624"/>
      <c r="V34" s="624"/>
      <c r="W34" s="624"/>
      <c r="X34" s="624"/>
      <c r="Y34" s="625"/>
      <c r="Z34" s="626">
        <v>8.6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2097501</v>
      </c>
      <c r="CS34" s="624"/>
      <c r="CT34" s="624"/>
      <c r="CU34" s="624"/>
      <c r="CV34" s="624"/>
      <c r="CW34" s="624"/>
      <c r="CX34" s="624"/>
      <c r="CY34" s="625"/>
      <c r="CZ34" s="628">
        <v>14.7</v>
      </c>
      <c r="DA34" s="653"/>
      <c r="DB34" s="653"/>
      <c r="DC34" s="657"/>
      <c r="DD34" s="632">
        <v>1478775</v>
      </c>
      <c r="DE34" s="624"/>
      <c r="DF34" s="624"/>
      <c r="DG34" s="624"/>
      <c r="DH34" s="624"/>
      <c r="DI34" s="624"/>
      <c r="DJ34" s="624"/>
      <c r="DK34" s="625"/>
      <c r="DL34" s="632">
        <v>974300</v>
      </c>
      <c r="DM34" s="624"/>
      <c r="DN34" s="624"/>
      <c r="DO34" s="624"/>
      <c r="DP34" s="624"/>
      <c r="DQ34" s="624"/>
      <c r="DR34" s="624"/>
      <c r="DS34" s="624"/>
      <c r="DT34" s="624"/>
      <c r="DU34" s="624"/>
      <c r="DV34" s="625"/>
      <c r="DW34" s="628">
        <v>13.1</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1927501</v>
      </c>
      <c r="S35" s="624"/>
      <c r="T35" s="624"/>
      <c r="U35" s="624"/>
      <c r="V35" s="624"/>
      <c r="W35" s="624"/>
      <c r="X35" s="624"/>
      <c r="Y35" s="625"/>
      <c r="Z35" s="626">
        <v>12.6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112199</v>
      </c>
      <c r="CS35" s="655"/>
      <c r="CT35" s="655"/>
      <c r="CU35" s="655"/>
      <c r="CV35" s="655"/>
      <c r="CW35" s="655"/>
      <c r="CX35" s="655"/>
      <c r="CY35" s="656"/>
      <c r="CZ35" s="628">
        <v>0.8</v>
      </c>
      <c r="DA35" s="653"/>
      <c r="DB35" s="653"/>
      <c r="DC35" s="657"/>
      <c r="DD35" s="632">
        <v>87708</v>
      </c>
      <c r="DE35" s="655"/>
      <c r="DF35" s="655"/>
      <c r="DG35" s="655"/>
      <c r="DH35" s="655"/>
      <c r="DI35" s="655"/>
      <c r="DJ35" s="655"/>
      <c r="DK35" s="656"/>
      <c r="DL35" s="632">
        <v>37741</v>
      </c>
      <c r="DM35" s="655"/>
      <c r="DN35" s="655"/>
      <c r="DO35" s="655"/>
      <c r="DP35" s="655"/>
      <c r="DQ35" s="655"/>
      <c r="DR35" s="655"/>
      <c r="DS35" s="655"/>
      <c r="DT35" s="655"/>
      <c r="DU35" s="655"/>
      <c r="DV35" s="656"/>
      <c r="DW35" s="628">
        <v>0.5</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636049</v>
      </c>
      <c r="S36" s="624"/>
      <c r="T36" s="624"/>
      <c r="U36" s="624"/>
      <c r="V36" s="624"/>
      <c r="W36" s="624"/>
      <c r="X36" s="624"/>
      <c r="Y36" s="625"/>
      <c r="Z36" s="626">
        <v>4.2</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1440878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25317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3105859</v>
      </c>
      <c r="CS36" s="624"/>
      <c r="CT36" s="624"/>
      <c r="CU36" s="624"/>
      <c r="CV36" s="624"/>
      <c r="CW36" s="624"/>
      <c r="CX36" s="624"/>
      <c r="CY36" s="625"/>
      <c r="CZ36" s="628">
        <v>21.7</v>
      </c>
      <c r="DA36" s="653"/>
      <c r="DB36" s="653"/>
      <c r="DC36" s="657"/>
      <c r="DD36" s="632">
        <v>2866301</v>
      </c>
      <c r="DE36" s="624"/>
      <c r="DF36" s="624"/>
      <c r="DG36" s="624"/>
      <c r="DH36" s="624"/>
      <c r="DI36" s="624"/>
      <c r="DJ36" s="624"/>
      <c r="DK36" s="625"/>
      <c r="DL36" s="632">
        <v>2079081</v>
      </c>
      <c r="DM36" s="624"/>
      <c r="DN36" s="624"/>
      <c r="DO36" s="624"/>
      <c r="DP36" s="624"/>
      <c r="DQ36" s="624"/>
      <c r="DR36" s="624"/>
      <c r="DS36" s="624"/>
      <c r="DT36" s="624"/>
      <c r="DU36" s="624"/>
      <c r="DV36" s="625"/>
      <c r="DW36" s="628">
        <v>28</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205554</v>
      </c>
      <c r="S37" s="624"/>
      <c r="T37" s="624"/>
      <c r="U37" s="624"/>
      <c r="V37" s="624"/>
      <c r="W37" s="624"/>
      <c r="X37" s="624"/>
      <c r="Y37" s="625"/>
      <c r="Z37" s="626">
        <v>1.3</v>
      </c>
      <c r="AA37" s="626"/>
      <c r="AB37" s="626"/>
      <c r="AC37" s="626"/>
      <c r="AD37" s="627">
        <v>7293</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436400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25317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931977</v>
      </c>
      <c r="CS37" s="655"/>
      <c r="CT37" s="655"/>
      <c r="CU37" s="655"/>
      <c r="CV37" s="655"/>
      <c r="CW37" s="655"/>
      <c r="CX37" s="655"/>
      <c r="CY37" s="656"/>
      <c r="CZ37" s="628">
        <v>6.5</v>
      </c>
      <c r="DA37" s="653"/>
      <c r="DB37" s="653"/>
      <c r="DC37" s="657"/>
      <c r="DD37" s="632">
        <v>931977</v>
      </c>
      <c r="DE37" s="655"/>
      <c r="DF37" s="655"/>
      <c r="DG37" s="655"/>
      <c r="DH37" s="655"/>
      <c r="DI37" s="655"/>
      <c r="DJ37" s="655"/>
      <c r="DK37" s="656"/>
      <c r="DL37" s="632">
        <v>931856</v>
      </c>
      <c r="DM37" s="655"/>
      <c r="DN37" s="655"/>
      <c r="DO37" s="655"/>
      <c r="DP37" s="655"/>
      <c r="DQ37" s="655"/>
      <c r="DR37" s="655"/>
      <c r="DS37" s="655"/>
      <c r="DT37" s="655"/>
      <c r="DU37" s="655"/>
      <c r="DV37" s="656"/>
      <c r="DW37" s="628">
        <v>12.5</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526765</v>
      </c>
      <c r="S38" s="624"/>
      <c r="T38" s="624"/>
      <c r="U38" s="624"/>
      <c r="V38" s="624"/>
      <c r="W38" s="624"/>
      <c r="X38" s="624"/>
      <c r="Y38" s="625"/>
      <c r="Z38" s="626">
        <v>3.5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402085</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3194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597026</v>
      </c>
      <c r="CS38" s="624"/>
      <c r="CT38" s="624"/>
      <c r="CU38" s="624"/>
      <c r="CV38" s="624"/>
      <c r="CW38" s="624"/>
      <c r="CX38" s="624"/>
      <c r="CY38" s="625"/>
      <c r="CZ38" s="628">
        <v>4.2</v>
      </c>
      <c r="DA38" s="653"/>
      <c r="DB38" s="653"/>
      <c r="DC38" s="657"/>
      <c r="DD38" s="632">
        <v>456372</v>
      </c>
      <c r="DE38" s="624"/>
      <c r="DF38" s="624"/>
      <c r="DG38" s="624"/>
      <c r="DH38" s="624"/>
      <c r="DI38" s="624"/>
      <c r="DJ38" s="624"/>
      <c r="DK38" s="625"/>
      <c r="DL38" s="632">
        <v>456372</v>
      </c>
      <c r="DM38" s="624"/>
      <c r="DN38" s="624"/>
      <c r="DO38" s="624"/>
      <c r="DP38" s="624"/>
      <c r="DQ38" s="624"/>
      <c r="DR38" s="624"/>
      <c r="DS38" s="624"/>
      <c r="DT38" s="624"/>
      <c r="DU38" s="624"/>
      <c r="DV38" s="625"/>
      <c r="DW38" s="628">
        <v>6.1</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5367</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4757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1630904</v>
      </c>
      <c r="CS39" s="655"/>
      <c r="CT39" s="655"/>
      <c r="CU39" s="655"/>
      <c r="CV39" s="655"/>
      <c r="CW39" s="655"/>
      <c r="CX39" s="655"/>
      <c r="CY39" s="656"/>
      <c r="CZ39" s="628">
        <v>11.4</v>
      </c>
      <c r="DA39" s="653"/>
      <c r="DB39" s="653"/>
      <c r="DC39" s="657"/>
      <c r="DD39" s="632">
        <v>830935</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27265</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119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300</v>
      </c>
      <c r="CS40" s="624"/>
      <c r="CT40" s="624"/>
      <c r="CU40" s="624"/>
      <c r="CV40" s="624"/>
      <c r="CW40" s="624"/>
      <c r="CX40" s="624"/>
      <c r="CY40" s="625"/>
      <c r="CZ40" s="628">
        <v>0</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15246428</v>
      </c>
      <c r="S41" s="696"/>
      <c r="T41" s="696"/>
      <c r="U41" s="696"/>
      <c r="V41" s="696"/>
      <c r="W41" s="696"/>
      <c r="X41" s="696"/>
      <c r="Y41" s="700"/>
      <c r="Z41" s="701">
        <v>100</v>
      </c>
      <c r="AA41" s="701"/>
      <c r="AB41" s="701"/>
      <c r="AC41" s="701"/>
      <c r="AD41" s="702">
        <v>7398727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160435</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436591</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380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1380150</v>
      </c>
      <c r="CS42" s="655"/>
      <c r="CT42" s="655"/>
      <c r="CU42" s="655"/>
      <c r="CV42" s="655"/>
      <c r="CW42" s="655"/>
      <c r="CX42" s="655"/>
      <c r="CY42" s="656"/>
      <c r="CZ42" s="628">
        <v>9.6999999999999993</v>
      </c>
      <c r="DA42" s="653"/>
      <c r="DB42" s="653"/>
      <c r="DC42" s="657"/>
      <c r="DD42" s="632">
        <v>322563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90429</v>
      </c>
      <c r="CS43" s="655"/>
      <c r="CT43" s="655"/>
      <c r="CU43" s="655"/>
      <c r="CV43" s="655"/>
      <c r="CW43" s="655"/>
      <c r="CX43" s="655"/>
      <c r="CY43" s="656"/>
      <c r="CZ43" s="628">
        <v>0.6</v>
      </c>
      <c r="DA43" s="653"/>
      <c r="DB43" s="653"/>
      <c r="DC43" s="657"/>
      <c r="DD43" s="632">
        <v>90429</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1380150</v>
      </c>
      <c r="CS44" s="624"/>
      <c r="CT44" s="624"/>
      <c r="CU44" s="624"/>
      <c r="CV44" s="624"/>
      <c r="CW44" s="624"/>
      <c r="CX44" s="624"/>
      <c r="CY44" s="625"/>
      <c r="CZ44" s="628">
        <v>9.6999999999999993</v>
      </c>
      <c r="DA44" s="629"/>
      <c r="DB44" s="629"/>
      <c r="DC44" s="635"/>
      <c r="DD44" s="632">
        <v>322563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489699</v>
      </c>
      <c r="CS45" s="655"/>
      <c r="CT45" s="655"/>
      <c r="CU45" s="655"/>
      <c r="CV45" s="655"/>
      <c r="CW45" s="655"/>
      <c r="CX45" s="655"/>
      <c r="CY45" s="656"/>
      <c r="CZ45" s="628">
        <v>3.4</v>
      </c>
      <c r="DA45" s="653"/>
      <c r="DB45" s="653"/>
      <c r="DC45" s="657"/>
      <c r="DD45" s="632">
        <v>52433</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890451</v>
      </c>
      <c r="CS46" s="624"/>
      <c r="CT46" s="624"/>
      <c r="CU46" s="624"/>
      <c r="CV46" s="624"/>
      <c r="CW46" s="624"/>
      <c r="CX46" s="624"/>
      <c r="CY46" s="625"/>
      <c r="CZ46" s="628">
        <v>6.2</v>
      </c>
      <c r="DA46" s="629"/>
      <c r="DB46" s="629"/>
      <c r="DC46" s="635"/>
      <c r="DD46" s="632">
        <v>270130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14289334</v>
      </c>
      <c r="CS49" s="682"/>
      <c r="CT49" s="682"/>
      <c r="CU49" s="682"/>
      <c r="CV49" s="682"/>
      <c r="CW49" s="682"/>
      <c r="CX49" s="682"/>
      <c r="CY49" s="711"/>
      <c r="CZ49" s="703">
        <v>100</v>
      </c>
      <c r="DA49" s="712"/>
      <c r="DB49" s="712"/>
      <c r="DC49" s="713"/>
      <c r="DD49" s="714">
        <v>9867699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0RIJGkcAOVAIpEs/UVAXO54V1No50a1aTFWfe54Tb76ySQiq6NE7+f50fwjR4RJ99Gde2CdToP3Bu9ZwMvYijA==" saltValue="cfl8MqzlBczqS3stDqYmI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15246</v>
      </c>
      <c r="R7" s="753"/>
      <c r="S7" s="753"/>
      <c r="T7" s="753"/>
      <c r="U7" s="753"/>
      <c r="V7" s="753">
        <v>14289</v>
      </c>
      <c r="W7" s="753"/>
      <c r="X7" s="753"/>
      <c r="Y7" s="753"/>
      <c r="Z7" s="753"/>
      <c r="AA7" s="753">
        <v>957</v>
      </c>
      <c r="AB7" s="753"/>
      <c r="AC7" s="753"/>
      <c r="AD7" s="753"/>
      <c r="AE7" s="754"/>
      <c r="AF7" s="755">
        <v>943</v>
      </c>
      <c r="AG7" s="756"/>
      <c r="AH7" s="756"/>
      <c r="AI7" s="756"/>
      <c r="AJ7" s="757"/>
      <c r="AK7" s="758">
        <v>1928</v>
      </c>
      <c r="AL7" s="759"/>
      <c r="AM7" s="759"/>
      <c r="AN7" s="759"/>
      <c r="AO7" s="759"/>
      <c r="AP7" s="759">
        <v>8793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0</v>
      </c>
      <c r="R8" s="784"/>
      <c r="S8" s="784"/>
      <c r="T8" s="784"/>
      <c r="U8" s="784"/>
      <c r="V8" s="784">
        <v>0</v>
      </c>
      <c r="W8" s="784"/>
      <c r="X8" s="784"/>
      <c r="Y8" s="784"/>
      <c r="Z8" s="784"/>
      <c r="AA8" s="784">
        <v>0</v>
      </c>
      <c r="AB8" s="784"/>
      <c r="AC8" s="784"/>
      <c r="AD8" s="784"/>
      <c r="AE8" s="785"/>
      <c r="AF8" s="786" t="s">
        <v>122</v>
      </c>
      <c r="AG8" s="787"/>
      <c r="AH8" s="787"/>
      <c r="AI8" s="787"/>
      <c r="AJ8" s="788"/>
      <c r="AK8" s="769">
        <v>0</v>
      </c>
      <c r="AL8" s="770"/>
      <c r="AM8" s="770"/>
      <c r="AN8" s="770"/>
      <c r="AO8" s="770"/>
      <c r="AP8" s="770" t="s">
        <v>559</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15246</v>
      </c>
      <c r="R23" s="793"/>
      <c r="S23" s="793"/>
      <c r="T23" s="793"/>
      <c r="U23" s="793"/>
      <c r="V23" s="793">
        <v>14289</v>
      </c>
      <c r="W23" s="793"/>
      <c r="X23" s="793"/>
      <c r="Y23" s="793"/>
      <c r="Z23" s="793"/>
      <c r="AA23" s="793">
        <v>957</v>
      </c>
      <c r="AB23" s="793"/>
      <c r="AC23" s="793"/>
      <c r="AD23" s="793"/>
      <c r="AE23" s="794"/>
      <c r="AF23" s="795">
        <v>943</v>
      </c>
      <c r="AG23" s="793"/>
      <c r="AH23" s="793"/>
      <c r="AI23" s="793"/>
      <c r="AJ23" s="796"/>
      <c r="AK23" s="797"/>
      <c r="AL23" s="798"/>
      <c r="AM23" s="798"/>
      <c r="AN23" s="798"/>
      <c r="AO23" s="798"/>
      <c r="AP23" s="793">
        <v>8793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2647</v>
      </c>
      <c r="R28" s="823"/>
      <c r="S28" s="823"/>
      <c r="T28" s="823"/>
      <c r="U28" s="823"/>
      <c r="V28" s="823">
        <v>2622</v>
      </c>
      <c r="W28" s="823"/>
      <c r="X28" s="823"/>
      <c r="Y28" s="823"/>
      <c r="Z28" s="823"/>
      <c r="AA28" s="823">
        <v>25</v>
      </c>
      <c r="AB28" s="823"/>
      <c r="AC28" s="823"/>
      <c r="AD28" s="823"/>
      <c r="AE28" s="824"/>
      <c r="AF28" s="825">
        <v>25</v>
      </c>
      <c r="AG28" s="823"/>
      <c r="AH28" s="823"/>
      <c r="AI28" s="823"/>
      <c r="AJ28" s="826"/>
      <c r="AK28" s="827">
        <v>159</v>
      </c>
      <c r="AL28" s="828"/>
      <c r="AM28" s="828"/>
      <c r="AN28" s="828"/>
      <c r="AO28" s="828"/>
      <c r="AP28" s="828" t="s">
        <v>559</v>
      </c>
      <c r="AQ28" s="828"/>
      <c r="AR28" s="828"/>
      <c r="AS28" s="828"/>
      <c r="AT28" s="828"/>
      <c r="AU28" s="828" t="s">
        <v>559</v>
      </c>
      <c r="AV28" s="828"/>
      <c r="AW28" s="828"/>
      <c r="AX28" s="828"/>
      <c r="AY28" s="828"/>
      <c r="AZ28" s="829" t="s">
        <v>559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2243</v>
      </c>
      <c r="R29" s="784"/>
      <c r="S29" s="784"/>
      <c r="T29" s="784"/>
      <c r="U29" s="784"/>
      <c r="V29" s="784">
        <v>2144</v>
      </c>
      <c r="W29" s="784"/>
      <c r="X29" s="784"/>
      <c r="Y29" s="784"/>
      <c r="Z29" s="784"/>
      <c r="AA29" s="784">
        <v>99</v>
      </c>
      <c r="AB29" s="784"/>
      <c r="AC29" s="784"/>
      <c r="AD29" s="784"/>
      <c r="AE29" s="785"/>
      <c r="AF29" s="786">
        <v>99</v>
      </c>
      <c r="AG29" s="787"/>
      <c r="AH29" s="787"/>
      <c r="AI29" s="787"/>
      <c r="AJ29" s="788"/>
      <c r="AK29" s="834">
        <v>371</v>
      </c>
      <c r="AL29" s="830"/>
      <c r="AM29" s="830"/>
      <c r="AN29" s="830"/>
      <c r="AO29" s="830"/>
      <c r="AP29" s="830" t="s">
        <v>559</v>
      </c>
      <c r="AQ29" s="830"/>
      <c r="AR29" s="830"/>
      <c r="AS29" s="830"/>
      <c r="AT29" s="830"/>
      <c r="AU29" s="830" t="s">
        <v>559</v>
      </c>
      <c r="AV29" s="830"/>
      <c r="AW29" s="830"/>
      <c r="AX29" s="830"/>
      <c r="AY29" s="830"/>
      <c r="AZ29" s="831" t="s">
        <v>559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404</v>
      </c>
      <c r="R30" s="784"/>
      <c r="S30" s="784"/>
      <c r="T30" s="784"/>
      <c r="U30" s="784"/>
      <c r="V30" s="784">
        <v>401</v>
      </c>
      <c r="W30" s="784"/>
      <c r="X30" s="784"/>
      <c r="Y30" s="784"/>
      <c r="Z30" s="784"/>
      <c r="AA30" s="784">
        <v>2</v>
      </c>
      <c r="AB30" s="784"/>
      <c r="AC30" s="784"/>
      <c r="AD30" s="784"/>
      <c r="AE30" s="785"/>
      <c r="AF30" s="786">
        <v>2</v>
      </c>
      <c r="AG30" s="787"/>
      <c r="AH30" s="787"/>
      <c r="AI30" s="787"/>
      <c r="AJ30" s="788"/>
      <c r="AK30" s="834">
        <v>59</v>
      </c>
      <c r="AL30" s="830"/>
      <c r="AM30" s="830"/>
      <c r="AN30" s="830"/>
      <c r="AO30" s="830"/>
      <c r="AP30" s="830" t="s">
        <v>559</v>
      </c>
      <c r="AQ30" s="830"/>
      <c r="AR30" s="830"/>
      <c r="AS30" s="830"/>
      <c r="AT30" s="830"/>
      <c r="AU30" s="830" t="s">
        <v>559</v>
      </c>
      <c r="AV30" s="830"/>
      <c r="AW30" s="830"/>
      <c r="AX30" s="830"/>
      <c r="AY30" s="830"/>
      <c r="AZ30" s="831" t="s">
        <v>559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582</v>
      </c>
      <c r="R31" s="784"/>
      <c r="S31" s="784"/>
      <c r="T31" s="784"/>
      <c r="U31" s="784"/>
      <c r="V31" s="784">
        <v>493</v>
      </c>
      <c r="W31" s="784"/>
      <c r="X31" s="784"/>
      <c r="Y31" s="784"/>
      <c r="Z31" s="784"/>
      <c r="AA31" s="784">
        <v>89</v>
      </c>
      <c r="AB31" s="784"/>
      <c r="AC31" s="784"/>
      <c r="AD31" s="784"/>
      <c r="AE31" s="785"/>
      <c r="AF31" s="786">
        <v>669</v>
      </c>
      <c r="AG31" s="787"/>
      <c r="AH31" s="787"/>
      <c r="AI31" s="787"/>
      <c r="AJ31" s="788"/>
      <c r="AK31" s="834">
        <v>0</v>
      </c>
      <c r="AL31" s="830"/>
      <c r="AM31" s="830"/>
      <c r="AN31" s="830"/>
      <c r="AO31" s="830"/>
      <c r="AP31" s="830">
        <v>1827</v>
      </c>
      <c r="AQ31" s="830"/>
      <c r="AR31" s="830"/>
      <c r="AS31" s="830"/>
      <c r="AT31" s="830"/>
      <c r="AU31" s="830">
        <v>2</v>
      </c>
      <c r="AV31" s="830"/>
      <c r="AW31" s="830"/>
      <c r="AX31" s="830"/>
      <c r="AY31" s="830"/>
      <c r="AZ31" s="831" t="s">
        <v>559</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665</v>
      </c>
      <c r="R32" s="784"/>
      <c r="S32" s="784"/>
      <c r="T32" s="784"/>
      <c r="U32" s="784"/>
      <c r="V32" s="784">
        <v>665</v>
      </c>
      <c r="W32" s="784"/>
      <c r="X32" s="784"/>
      <c r="Y32" s="784"/>
      <c r="Z32" s="784"/>
      <c r="AA32" s="784">
        <v>1</v>
      </c>
      <c r="AB32" s="784"/>
      <c r="AC32" s="784"/>
      <c r="AD32" s="784"/>
      <c r="AE32" s="785"/>
      <c r="AF32" s="786">
        <v>46</v>
      </c>
      <c r="AG32" s="787"/>
      <c r="AH32" s="787"/>
      <c r="AI32" s="787"/>
      <c r="AJ32" s="788"/>
      <c r="AK32" s="834">
        <v>123</v>
      </c>
      <c r="AL32" s="830"/>
      <c r="AM32" s="830"/>
      <c r="AN32" s="830"/>
      <c r="AO32" s="830"/>
      <c r="AP32" s="830">
        <v>4524</v>
      </c>
      <c r="AQ32" s="830"/>
      <c r="AR32" s="830"/>
      <c r="AS32" s="830"/>
      <c r="AT32" s="830"/>
      <c r="AU32" s="830">
        <v>4497</v>
      </c>
      <c r="AV32" s="830"/>
      <c r="AW32" s="830"/>
      <c r="AX32" s="830"/>
      <c r="AY32" s="830"/>
      <c r="AZ32" s="831" t="s">
        <v>559</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841</v>
      </c>
      <c r="AG63" s="844"/>
      <c r="AH63" s="844"/>
      <c r="AI63" s="844"/>
      <c r="AJ63" s="845"/>
      <c r="AK63" s="846"/>
      <c r="AL63" s="841"/>
      <c r="AM63" s="841"/>
      <c r="AN63" s="841"/>
      <c r="AO63" s="841"/>
      <c r="AP63" s="844">
        <v>6351</v>
      </c>
      <c r="AQ63" s="844"/>
      <c r="AR63" s="844"/>
      <c r="AS63" s="844"/>
      <c r="AT63" s="844"/>
      <c r="AU63" s="844">
        <v>4499</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547</v>
      </c>
      <c r="C68" s="870"/>
      <c r="D68" s="870"/>
      <c r="E68" s="870"/>
      <c r="F68" s="870"/>
      <c r="G68" s="870"/>
      <c r="H68" s="870"/>
      <c r="I68" s="870"/>
      <c r="J68" s="870"/>
      <c r="K68" s="870"/>
      <c r="L68" s="870"/>
      <c r="M68" s="870"/>
      <c r="N68" s="870"/>
      <c r="O68" s="870"/>
      <c r="P68" s="871"/>
      <c r="Q68" s="872">
        <v>2106</v>
      </c>
      <c r="R68" s="866"/>
      <c r="S68" s="866"/>
      <c r="T68" s="866"/>
      <c r="U68" s="866"/>
      <c r="V68" s="866">
        <v>2022</v>
      </c>
      <c r="W68" s="866"/>
      <c r="X68" s="866"/>
      <c r="Y68" s="866"/>
      <c r="Z68" s="866"/>
      <c r="AA68" s="866">
        <v>84</v>
      </c>
      <c r="AB68" s="866"/>
      <c r="AC68" s="866"/>
      <c r="AD68" s="866"/>
      <c r="AE68" s="866"/>
      <c r="AF68" s="866">
        <v>84</v>
      </c>
      <c r="AG68" s="866"/>
      <c r="AH68" s="866"/>
      <c r="AI68" s="866"/>
      <c r="AJ68" s="866"/>
      <c r="AK68" s="866">
        <v>22</v>
      </c>
      <c r="AL68" s="866"/>
      <c r="AM68" s="866"/>
      <c r="AN68" s="866"/>
      <c r="AO68" s="866"/>
      <c r="AP68" s="866">
        <v>590</v>
      </c>
      <c r="AQ68" s="866"/>
      <c r="AR68" s="866"/>
      <c r="AS68" s="866"/>
      <c r="AT68" s="866"/>
      <c r="AU68" s="866">
        <v>324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548</v>
      </c>
      <c r="C69" s="874"/>
      <c r="D69" s="874"/>
      <c r="E69" s="874"/>
      <c r="F69" s="874"/>
      <c r="G69" s="874"/>
      <c r="H69" s="874"/>
      <c r="I69" s="874"/>
      <c r="J69" s="874"/>
      <c r="K69" s="874"/>
      <c r="L69" s="874"/>
      <c r="M69" s="874"/>
      <c r="N69" s="874"/>
      <c r="O69" s="874"/>
      <c r="P69" s="875"/>
      <c r="Q69" s="876">
        <v>121</v>
      </c>
      <c r="R69" s="830"/>
      <c r="S69" s="830"/>
      <c r="T69" s="830"/>
      <c r="U69" s="830"/>
      <c r="V69" s="830">
        <v>111</v>
      </c>
      <c r="W69" s="830"/>
      <c r="X69" s="830"/>
      <c r="Y69" s="830"/>
      <c r="Z69" s="830"/>
      <c r="AA69" s="830">
        <v>9</v>
      </c>
      <c r="AB69" s="830"/>
      <c r="AC69" s="830"/>
      <c r="AD69" s="830"/>
      <c r="AE69" s="830"/>
      <c r="AF69" s="830">
        <v>9</v>
      </c>
      <c r="AG69" s="830"/>
      <c r="AH69" s="830"/>
      <c r="AI69" s="830"/>
      <c r="AJ69" s="830"/>
      <c r="AK69" s="830" t="s">
        <v>555</v>
      </c>
      <c r="AL69" s="830"/>
      <c r="AM69" s="830"/>
      <c r="AN69" s="830"/>
      <c r="AO69" s="830"/>
      <c r="AP69" s="830" t="s">
        <v>555</v>
      </c>
      <c r="AQ69" s="830"/>
      <c r="AR69" s="830"/>
      <c r="AS69" s="830"/>
      <c r="AT69" s="830"/>
      <c r="AU69" s="830" t="s">
        <v>559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549</v>
      </c>
      <c r="C70" s="874"/>
      <c r="D70" s="874"/>
      <c r="E70" s="874"/>
      <c r="F70" s="874"/>
      <c r="G70" s="874"/>
      <c r="H70" s="874"/>
      <c r="I70" s="874"/>
      <c r="J70" s="874"/>
      <c r="K70" s="874"/>
      <c r="L70" s="874"/>
      <c r="M70" s="874"/>
      <c r="N70" s="874"/>
      <c r="O70" s="874"/>
      <c r="P70" s="875"/>
      <c r="Q70" s="876">
        <v>971</v>
      </c>
      <c r="R70" s="830"/>
      <c r="S70" s="830"/>
      <c r="T70" s="830"/>
      <c r="U70" s="830"/>
      <c r="V70" s="830">
        <v>1010</v>
      </c>
      <c r="W70" s="830"/>
      <c r="X70" s="830"/>
      <c r="Y70" s="830"/>
      <c r="Z70" s="830"/>
      <c r="AA70" s="830">
        <v>-39</v>
      </c>
      <c r="AB70" s="830"/>
      <c r="AC70" s="830"/>
      <c r="AD70" s="830"/>
      <c r="AE70" s="830"/>
      <c r="AF70" s="830">
        <v>217</v>
      </c>
      <c r="AG70" s="830"/>
      <c r="AH70" s="830"/>
      <c r="AI70" s="830"/>
      <c r="AJ70" s="830"/>
      <c r="AK70" s="830">
        <v>787</v>
      </c>
      <c r="AL70" s="830"/>
      <c r="AM70" s="830"/>
      <c r="AN70" s="830"/>
      <c r="AO70" s="830"/>
      <c r="AP70" s="830">
        <v>4819</v>
      </c>
      <c r="AQ70" s="830"/>
      <c r="AR70" s="830"/>
      <c r="AS70" s="830"/>
      <c r="AT70" s="830"/>
      <c r="AU70" s="830">
        <v>1091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550</v>
      </c>
      <c r="C71" s="874"/>
      <c r="D71" s="874"/>
      <c r="E71" s="874"/>
      <c r="F71" s="874"/>
      <c r="G71" s="874"/>
      <c r="H71" s="874"/>
      <c r="I71" s="874"/>
      <c r="J71" s="874"/>
      <c r="K71" s="874"/>
      <c r="L71" s="874"/>
      <c r="M71" s="874"/>
      <c r="N71" s="874"/>
      <c r="O71" s="874"/>
      <c r="P71" s="875"/>
      <c r="Q71" s="876">
        <v>329</v>
      </c>
      <c r="R71" s="830"/>
      <c r="S71" s="830"/>
      <c r="T71" s="830"/>
      <c r="U71" s="830"/>
      <c r="V71" s="830">
        <v>273</v>
      </c>
      <c r="W71" s="830"/>
      <c r="X71" s="830"/>
      <c r="Y71" s="830"/>
      <c r="Z71" s="830"/>
      <c r="AA71" s="830">
        <v>56</v>
      </c>
      <c r="AB71" s="830"/>
      <c r="AC71" s="830"/>
      <c r="AD71" s="830"/>
      <c r="AE71" s="830"/>
      <c r="AF71" s="830">
        <v>56</v>
      </c>
      <c r="AG71" s="830"/>
      <c r="AH71" s="830"/>
      <c r="AI71" s="830"/>
      <c r="AJ71" s="830"/>
      <c r="AK71" s="830" t="s">
        <v>555</v>
      </c>
      <c r="AL71" s="830"/>
      <c r="AM71" s="830"/>
      <c r="AN71" s="830"/>
      <c r="AO71" s="830"/>
      <c r="AP71" s="830" t="s">
        <v>555</v>
      </c>
      <c r="AQ71" s="830"/>
      <c r="AR71" s="830"/>
      <c r="AS71" s="830"/>
      <c r="AT71" s="830"/>
      <c r="AU71" s="830" t="s">
        <v>559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551</v>
      </c>
      <c r="C72" s="874"/>
      <c r="D72" s="874"/>
      <c r="E72" s="874"/>
      <c r="F72" s="874"/>
      <c r="G72" s="874"/>
      <c r="H72" s="874"/>
      <c r="I72" s="874"/>
      <c r="J72" s="874"/>
      <c r="K72" s="874"/>
      <c r="L72" s="874"/>
      <c r="M72" s="874"/>
      <c r="N72" s="874"/>
      <c r="O72" s="874"/>
      <c r="P72" s="875"/>
      <c r="Q72" s="876">
        <v>4482</v>
      </c>
      <c r="R72" s="830"/>
      <c r="S72" s="830"/>
      <c r="T72" s="830"/>
      <c r="U72" s="830"/>
      <c r="V72" s="830">
        <v>4248</v>
      </c>
      <c r="W72" s="830"/>
      <c r="X72" s="830"/>
      <c r="Y72" s="830"/>
      <c r="Z72" s="830"/>
      <c r="AA72" s="830">
        <v>235</v>
      </c>
      <c r="AB72" s="830"/>
      <c r="AC72" s="830"/>
      <c r="AD72" s="830"/>
      <c r="AE72" s="830"/>
      <c r="AF72" s="830">
        <v>235</v>
      </c>
      <c r="AG72" s="830"/>
      <c r="AH72" s="830"/>
      <c r="AI72" s="830"/>
      <c r="AJ72" s="830"/>
      <c r="AK72" s="830">
        <v>190</v>
      </c>
      <c r="AL72" s="830"/>
      <c r="AM72" s="830"/>
      <c r="AN72" s="830"/>
      <c r="AO72" s="830"/>
      <c r="AP72" s="830" t="s">
        <v>555</v>
      </c>
      <c r="AQ72" s="830"/>
      <c r="AR72" s="830"/>
      <c r="AS72" s="830"/>
      <c r="AT72" s="830"/>
      <c r="AU72" s="830" t="s">
        <v>559</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552</v>
      </c>
      <c r="C73" s="874"/>
      <c r="D73" s="874"/>
      <c r="E73" s="874"/>
      <c r="F73" s="874"/>
      <c r="G73" s="874"/>
      <c r="H73" s="874"/>
      <c r="I73" s="874"/>
      <c r="J73" s="874"/>
      <c r="K73" s="874"/>
      <c r="L73" s="874"/>
      <c r="M73" s="874"/>
      <c r="N73" s="874"/>
      <c r="O73" s="874"/>
      <c r="P73" s="875"/>
      <c r="Q73" s="876">
        <v>134</v>
      </c>
      <c r="R73" s="830"/>
      <c r="S73" s="830"/>
      <c r="T73" s="830"/>
      <c r="U73" s="830"/>
      <c r="V73" s="830">
        <v>128</v>
      </c>
      <c r="W73" s="830"/>
      <c r="X73" s="830"/>
      <c r="Y73" s="830"/>
      <c r="Z73" s="830"/>
      <c r="AA73" s="830">
        <v>6</v>
      </c>
      <c r="AB73" s="830"/>
      <c r="AC73" s="830"/>
      <c r="AD73" s="830"/>
      <c r="AE73" s="830"/>
      <c r="AF73" s="830">
        <v>6</v>
      </c>
      <c r="AG73" s="830"/>
      <c r="AH73" s="830"/>
      <c r="AI73" s="830"/>
      <c r="AJ73" s="830"/>
      <c r="AK73" s="830" t="s">
        <v>555</v>
      </c>
      <c r="AL73" s="830"/>
      <c r="AM73" s="830"/>
      <c r="AN73" s="830"/>
      <c r="AO73" s="830"/>
      <c r="AP73" s="830" t="s">
        <v>555</v>
      </c>
      <c r="AQ73" s="830"/>
      <c r="AR73" s="830"/>
      <c r="AS73" s="830"/>
      <c r="AT73" s="830"/>
      <c r="AU73" s="830" t="s">
        <v>559</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553</v>
      </c>
      <c r="C74" s="874"/>
      <c r="D74" s="874"/>
      <c r="E74" s="874"/>
      <c r="F74" s="874"/>
      <c r="G74" s="874"/>
      <c r="H74" s="874"/>
      <c r="I74" s="874"/>
      <c r="J74" s="874"/>
      <c r="K74" s="874"/>
      <c r="L74" s="874"/>
      <c r="M74" s="874"/>
      <c r="N74" s="874"/>
      <c r="O74" s="874"/>
      <c r="P74" s="875"/>
      <c r="Q74" s="876">
        <v>509522</v>
      </c>
      <c r="R74" s="830"/>
      <c r="S74" s="830"/>
      <c r="T74" s="830"/>
      <c r="U74" s="830"/>
      <c r="V74" s="830">
        <v>498264</v>
      </c>
      <c r="W74" s="830"/>
      <c r="X74" s="830"/>
      <c r="Y74" s="830"/>
      <c r="Z74" s="830"/>
      <c r="AA74" s="830">
        <v>11257</v>
      </c>
      <c r="AB74" s="830"/>
      <c r="AC74" s="830"/>
      <c r="AD74" s="830"/>
      <c r="AE74" s="830"/>
      <c r="AF74" s="830">
        <v>11257</v>
      </c>
      <c r="AG74" s="830"/>
      <c r="AH74" s="830"/>
      <c r="AI74" s="830"/>
      <c r="AJ74" s="830"/>
      <c r="AK74" s="830" t="s">
        <v>555</v>
      </c>
      <c r="AL74" s="830"/>
      <c r="AM74" s="830"/>
      <c r="AN74" s="830"/>
      <c r="AO74" s="830"/>
      <c r="AP74" s="830" t="s">
        <v>555</v>
      </c>
      <c r="AQ74" s="830"/>
      <c r="AR74" s="830"/>
      <c r="AS74" s="830"/>
      <c r="AT74" s="830"/>
      <c r="AU74" s="830" t="s">
        <v>559</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554</v>
      </c>
      <c r="C75" s="874"/>
      <c r="D75" s="874"/>
      <c r="E75" s="874"/>
      <c r="F75" s="874"/>
      <c r="G75" s="874"/>
      <c r="H75" s="874"/>
      <c r="I75" s="874"/>
      <c r="J75" s="874"/>
      <c r="K75" s="874"/>
      <c r="L75" s="874"/>
      <c r="M75" s="874"/>
      <c r="N75" s="874"/>
      <c r="O75" s="874"/>
      <c r="P75" s="875"/>
      <c r="Q75" s="877">
        <v>301</v>
      </c>
      <c r="R75" s="878"/>
      <c r="S75" s="878"/>
      <c r="T75" s="878"/>
      <c r="U75" s="834"/>
      <c r="V75" s="879">
        <v>293</v>
      </c>
      <c r="W75" s="878"/>
      <c r="X75" s="878"/>
      <c r="Y75" s="878"/>
      <c r="Z75" s="834"/>
      <c r="AA75" s="879">
        <v>8</v>
      </c>
      <c r="AB75" s="878"/>
      <c r="AC75" s="878"/>
      <c r="AD75" s="878"/>
      <c r="AE75" s="834"/>
      <c r="AF75" s="879">
        <v>8</v>
      </c>
      <c r="AG75" s="878"/>
      <c r="AH75" s="878"/>
      <c r="AI75" s="878"/>
      <c r="AJ75" s="834"/>
      <c r="AK75" s="879">
        <v>24</v>
      </c>
      <c r="AL75" s="878"/>
      <c r="AM75" s="878"/>
      <c r="AN75" s="878"/>
      <c r="AO75" s="834"/>
      <c r="AP75" s="879" t="s">
        <v>555</v>
      </c>
      <c r="AQ75" s="878"/>
      <c r="AR75" s="878"/>
      <c r="AS75" s="878"/>
      <c r="AT75" s="834"/>
      <c r="AU75" s="879" t="s">
        <v>559</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11872</v>
      </c>
      <c r="AG88" s="844"/>
      <c r="AH88" s="844"/>
      <c r="AI88" s="844"/>
      <c r="AJ88" s="844"/>
      <c r="AK88" s="841"/>
      <c r="AL88" s="841"/>
      <c r="AM88" s="841"/>
      <c r="AN88" s="841"/>
      <c r="AO88" s="841"/>
      <c r="AP88" s="844">
        <v>5409</v>
      </c>
      <c r="AQ88" s="844"/>
      <c r="AR88" s="844"/>
      <c r="AS88" s="844"/>
      <c r="AT88" s="844"/>
      <c r="AU88" s="844">
        <v>1415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1102055</v>
      </c>
      <c r="AB110" s="900"/>
      <c r="AC110" s="900"/>
      <c r="AD110" s="900"/>
      <c r="AE110" s="901"/>
      <c r="AF110" s="902">
        <v>1031842</v>
      </c>
      <c r="AG110" s="900"/>
      <c r="AH110" s="900"/>
      <c r="AI110" s="900"/>
      <c r="AJ110" s="901"/>
      <c r="AK110" s="902">
        <v>972747</v>
      </c>
      <c r="AL110" s="900"/>
      <c r="AM110" s="900"/>
      <c r="AN110" s="900"/>
      <c r="AO110" s="901"/>
      <c r="AP110" s="903">
        <v>15</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9933205</v>
      </c>
      <c r="BR110" s="931"/>
      <c r="BS110" s="931"/>
      <c r="BT110" s="931"/>
      <c r="BU110" s="931"/>
      <c r="BV110" s="931">
        <v>9198656</v>
      </c>
      <c r="BW110" s="931"/>
      <c r="BX110" s="931"/>
      <c r="BY110" s="931"/>
      <c r="BZ110" s="931"/>
      <c r="CA110" s="931">
        <v>8793487</v>
      </c>
      <c r="CB110" s="931"/>
      <c r="CC110" s="931"/>
      <c r="CD110" s="931"/>
      <c r="CE110" s="931"/>
      <c r="CF110" s="944">
        <v>135.5</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186686</v>
      </c>
      <c r="BR111" s="926"/>
      <c r="BS111" s="926"/>
      <c r="BT111" s="926"/>
      <c r="BU111" s="926"/>
      <c r="BV111" s="926">
        <v>146146</v>
      </c>
      <c r="BW111" s="926"/>
      <c r="BX111" s="926"/>
      <c r="BY111" s="926"/>
      <c r="BZ111" s="926"/>
      <c r="CA111" s="926">
        <v>133419</v>
      </c>
      <c r="CB111" s="926"/>
      <c r="CC111" s="926"/>
      <c r="CD111" s="926"/>
      <c r="CE111" s="926"/>
      <c r="CF111" s="920">
        <v>2.1</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4671690</v>
      </c>
      <c r="BR112" s="926"/>
      <c r="BS112" s="926"/>
      <c r="BT112" s="926"/>
      <c r="BU112" s="926"/>
      <c r="BV112" s="926">
        <v>4635658</v>
      </c>
      <c r="BW112" s="926"/>
      <c r="BX112" s="926"/>
      <c r="BY112" s="926"/>
      <c r="BZ112" s="926"/>
      <c r="CA112" s="926">
        <v>4498488</v>
      </c>
      <c r="CB112" s="926"/>
      <c r="CC112" s="926"/>
      <c r="CD112" s="926"/>
      <c r="CE112" s="926"/>
      <c r="CF112" s="920">
        <v>69.3</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v>186686</v>
      </c>
      <c r="DH112" s="926"/>
      <c r="DI112" s="926"/>
      <c r="DJ112" s="926"/>
      <c r="DK112" s="926"/>
      <c r="DL112" s="926">
        <v>146146</v>
      </c>
      <c r="DM112" s="926"/>
      <c r="DN112" s="926"/>
      <c r="DO112" s="926"/>
      <c r="DP112" s="926"/>
      <c r="DQ112" s="926">
        <v>133419</v>
      </c>
      <c r="DR112" s="926"/>
      <c r="DS112" s="926"/>
      <c r="DT112" s="926"/>
      <c r="DU112" s="926"/>
      <c r="DV112" s="927">
        <v>2.1</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489256</v>
      </c>
      <c r="AB113" s="938"/>
      <c r="AC113" s="938"/>
      <c r="AD113" s="938"/>
      <c r="AE113" s="939"/>
      <c r="AF113" s="940">
        <v>421656</v>
      </c>
      <c r="AG113" s="938"/>
      <c r="AH113" s="938"/>
      <c r="AI113" s="938"/>
      <c r="AJ113" s="939"/>
      <c r="AK113" s="940">
        <v>371023</v>
      </c>
      <c r="AL113" s="938"/>
      <c r="AM113" s="938"/>
      <c r="AN113" s="938"/>
      <c r="AO113" s="939"/>
      <c r="AP113" s="941">
        <v>5.7</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1767270</v>
      </c>
      <c r="BR113" s="926"/>
      <c r="BS113" s="926"/>
      <c r="BT113" s="926"/>
      <c r="BU113" s="926"/>
      <c r="BV113" s="926">
        <v>1598539</v>
      </c>
      <c r="BW113" s="926"/>
      <c r="BX113" s="926"/>
      <c r="BY113" s="926"/>
      <c r="BZ113" s="926"/>
      <c r="CA113" s="926">
        <v>1415295</v>
      </c>
      <c r="CB113" s="926"/>
      <c r="CC113" s="926"/>
      <c r="CD113" s="926"/>
      <c r="CE113" s="926"/>
      <c r="CF113" s="920">
        <v>21.8</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229763</v>
      </c>
      <c r="AB114" s="959"/>
      <c r="AC114" s="959"/>
      <c r="AD114" s="959"/>
      <c r="AE114" s="960"/>
      <c r="AF114" s="961">
        <v>238299</v>
      </c>
      <c r="AG114" s="959"/>
      <c r="AH114" s="959"/>
      <c r="AI114" s="959"/>
      <c r="AJ114" s="960"/>
      <c r="AK114" s="961">
        <v>236689</v>
      </c>
      <c r="AL114" s="959"/>
      <c r="AM114" s="959"/>
      <c r="AN114" s="959"/>
      <c r="AO114" s="960"/>
      <c r="AP114" s="962">
        <v>3.6</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759596</v>
      </c>
      <c r="BR114" s="926"/>
      <c r="BS114" s="926"/>
      <c r="BT114" s="926"/>
      <c r="BU114" s="926"/>
      <c r="BV114" s="926">
        <v>617160</v>
      </c>
      <c r="BW114" s="926"/>
      <c r="BX114" s="926"/>
      <c r="BY114" s="926"/>
      <c r="BZ114" s="926"/>
      <c r="CA114" s="926">
        <v>454250</v>
      </c>
      <c r="CB114" s="926"/>
      <c r="CC114" s="926"/>
      <c r="CD114" s="926"/>
      <c r="CE114" s="926"/>
      <c r="CF114" s="920">
        <v>7</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26632</v>
      </c>
      <c r="AB115" s="938"/>
      <c r="AC115" s="938"/>
      <c r="AD115" s="938"/>
      <c r="AE115" s="939"/>
      <c r="AF115" s="940">
        <v>26632</v>
      </c>
      <c r="AG115" s="938"/>
      <c r="AH115" s="938"/>
      <c r="AI115" s="938"/>
      <c r="AJ115" s="939"/>
      <c r="AK115" s="940">
        <v>26632</v>
      </c>
      <c r="AL115" s="938"/>
      <c r="AM115" s="938"/>
      <c r="AN115" s="938"/>
      <c r="AO115" s="939"/>
      <c r="AP115" s="941">
        <v>0.4</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1847706</v>
      </c>
      <c r="AB117" s="979"/>
      <c r="AC117" s="979"/>
      <c r="AD117" s="979"/>
      <c r="AE117" s="980"/>
      <c r="AF117" s="981">
        <v>1718429</v>
      </c>
      <c r="AG117" s="979"/>
      <c r="AH117" s="979"/>
      <c r="AI117" s="979"/>
      <c r="AJ117" s="980"/>
      <c r="AK117" s="981">
        <v>1607091</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17318447</v>
      </c>
      <c r="BR119" s="1000"/>
      <c r="BS119" s="1000"/>
      <c r="BT119" s="1000"/>
      <c r="BU119" s="1000"/>
      <c r="BV119" s="1000">
        <v>16196159</v>
      </c>
      <c r="BW119" s="1000"/>
      <c r="BX119" s="1000"/>
      <c r="BY119" s="1000"/>
      <c r="BZ119" s="1000"/>
      <c r="CA119" s="1000">
        <v>15294939</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3752240</v>
      </c>
      <c r="BR120" s="931"/>
      <c r="BS120" s="931"/>
      <c r="BT120" s="931"/>
      <c r="BU120" s="931"/>
      <c r="BV120" s="931">
        <v>3636937</v>
      </c>
      <c r="BW120" s="931"/>
      <c r="BX120" s="931"/>
      <c r="BY120" s="931"/>
      <c r="BZ120" s="931"/>
      <c r="CA120" s="931">
        <v>3345536</v>
      </c>
      <c r="CB120" s="931"/>
      <c r="CC120" s="931"/>
      <c r="CD120" s="931"/>
      <c r="CE120" s="931"/>
      <c r="CF120" s="944">
        <v>51.6</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4669694</v>
      </c>
      <c r="DH120" s="931"/>
      <c r="DI120" s="931"/>
      <c r="DJ120" s="931"/>
      <c r="DK120" s="931"/>
      <c r="DL120" s="931">
        <v>4635658</v>
      </c>
      <c r="DM120" s="931"/>
      <c r="DN120" s="931"/>
      <c r="DO120" s="931"/>
      <c r="DP120" s="931"/>
      <c r="DQ120" s="931">
        <v>4496661</v>
      </c>
      <c r="DR120" s="931"/>
      <c r="DS120" s="931"/>
      <c r="DT120" s="931"/>
      <c r="DU120" s="931"/>
      <c r="DV120" s="932">
        <v>69.3</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26632</v>
      </c>
      <c r="AB121" s="959"/>
      <c r="AC121" s="959"/>
      <c r="AD121" s="959"/>
      <c r="AE121" s="960"/>
      <c r="AF121" s="961">
        <v>26632</v>
      </c>
      <c r="AG121" s="959"/>
      <c r="AH121" s="959"/>
      <c r="AI121" s="959"/>
      <c r="AJ121" s="960"/>
      <c r="AK121" s="961">
        <v>26632</v>
      </c>
      <c r="AL121" s="959"/>
      <c r="AM121" s="959"/>
      <c r="AN121" s="959"/>
      <c r="AO121" s="960"/>
      <c r="AP121" s="962">
        <v>0.4</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1796963</v>
      </c>
      <c r="BR121" s="926"/>
      <c r="BS121" s="926"/>
      <c r="BT121" s="926"/>
      <c r="BU121" s="926"/>
      <c r="BV121" s="926">
        <v>1828738</v>
      </c>
      <c r="BW121" s="926"/>
      <c r="BX121" s="926"/>
      <c r="BY121" s="926"/>
      <c r="BZ121" s="926"/>
      <c r="CA121" s="926">
        <v>1953129</v>
      </c>
      <c r="CB121" s="926"/>
      <c r="CC121" s="926"/>
      <c r="CD121" s="926"/>
      <c r="CE121" s="926"/>
      <c r="CF121" s="920">
        <v>30.1</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1996</v>
      </c>
      <c r="DH121" s="926"/>
      <c r="DI121" s="926"/>
      <c r="DJ121" s="926"/>
      <c r="DK121" s="926"/>
      <c r="DL121" s="926" t="s">
        <v>122</v>
      </c>
      <c r="DM121" s="926"/>
      <c r="DN121" s="926"/>
      <c r="DO121" s="926"/>
      <c r="DP121" s="926"/>
      <c r="DQ121" s="926">
        <v>1827</v>
      </c>
      <c r="DR121" s="926"/>
      <c r="DS121" s="926"/>
      <c r="DT121" s="926"/>
      <c r="DU121" s="926"/>
      <c r="DV121" s="927">
        <v>0</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10119235</v>
      </c>
      <c r="BR122" s="1000"/>
      <c r="BS122" s="1000"/>
      <c r="BT122" s="1000"/>
      <c r="BU122" s="1000"/>
      <c r="BV122" s="1000">
        <v>9556071</v>
      </c>
      <c r="BW122" s="1000"/>
      <c r="BX122" s="1000"/>
      <c r="BY122" s="1000"/>
      <c r="BZ122" s="1000"/>
      <c r="CA122" s="1000">
        <v>9053311</v>
      </c>
      <c r="CB122" s="1000"/>
      <c r="CC122" s="1000"/>
      <c r="CD122" s="1000"/>
      <c r="CE122" s="1000"/>
      <c r="CF122" s="1017">
        <v>139.5</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15668438</v>
      </c>
      <c r="BR123" s="1064"/>
      <c r="BS123" s="1064"/>
      <c r="BT123" s="1064"/>
      <c r="BU123" s="1064"/>
      <c r="BV123" s="1064">
        <v>15021746</v>
      </c>
      <c r="BW123" s="1064"/>
      <c r="BX123" s="1064"/>
      <c r="BY123" s="1064"/>
      <c r="BZ123" s="1064"/>
      <c r="CA123" s="1064">
        <v>14351976</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26.8</v>
      </c>
      <c r="BR124" s="1027"/>
      <c r="BS124" s="1027"/>
      <c r="BT124" s="1027"/>
      <c r="BU124" s="1027"/>
      <c r="BV124" s="1027">
        <v>18.7</v>
      </c>
      <c r="BW124" s="1027"/>
      <c r="BX124" s="1027"/>
      <c r="BY124" s="1027"/>
      <c r="BZ124" s="1027"/>
      <c r="CA124" s="1027">
        <v>14.5</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185213</v>
      </c>
      <c r="AB128" s="1046"/>
      <c r="AC128" s="1046"/>
      <c r="AD128" s="1046"/>
      <c r="AE128" s="1047"/>
      <c r="AF128" s="1048">
        <v>169320</v>
      </c>
      <c r="AG128" s="1046"/>
      <c r="AH128" s="1046"/>
      <c r="AI128" s="1046"/>
      <c r="AJ128" s="1047"/>
      <c r="AK128" s="1048">
        <v>182028</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13.94</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7138903</v>
      </c>
      <c r="AB129" s="959"/>
      <c r="AC129" s="959"/>
      <c r="AD129" s="959"/>
      <c r="AE129" s="960"/>
      <c r="AF129" s="961">
        <v>7133248</v>
      </c>
      <c r="AG129" s="959"/>
      <c r="AH129" s="959"/>
      <c r="AI129" s="959"/>
      <c r="AJ129" s="960"/>
      <c r="AK129" s="961">
        <v>7331211</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18.940000000000001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985039</v>
      </c>
      <c r="AB130" s="959"/>
      <c r="AC130" s="959"/>
      <c r="AD130" s="959"/>
      <c r="AE130" s="960"/>
      <c r="AF130" s="961">
        <v>861632</v>
      </c>
      <c r="AG130" s="959"/>
      <c r="AH130" s="959"/>
      <c r="AI130" s="959"/>
      <c r="AJ130" s="960"/>
      <c r="AK130" s="961">
        <v>841806</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10.3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6153864</v>
      </c>
      <c r="AB131" s="986"/>
      <c r="AC131" s="986"/>
      <c r="AD131" s="986"/>
      <c r="AE131" s="987"/>
      <c r="AF131" s="985">
        <v>6271616</v>
      </c>
      <c r="AG131" s="986"/>
      <c r="AH131" s="986"/>
      <c r="AI131" s="986"/>
      <c r="AJ131" s="987"/>
      <c r="AK131" s="985">
        <v>6489405</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14.5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11.00859558</v>
      </c>
      <c r="AB132" s="1097"/>
      <c r="AC132" s="1097"/>
      <c r="AD132" s="1097"/>
      <c r="AE132" s="1098"/>
      <c r="AF132" s="1099">
        <v>10.961720229999999</v>
      </c>
      <c r="AG132" s="1097"/>
      <c r="AH132" s="1097"/>
      <c r="AI132" s="1097"/>
      <c r="AJ132" s="1098"/>
      <c r="AK132" s="1099">
        <v>8.9878377379999996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10.5</v>
      </c>
      <c r="AB133" s="1080"/>
      <c r="AC133" s="1080"/>
      <c r="AD133" s="1080"/>
      <c r="AE133" s="1081"/>
      <c r="AF133" s="1079">
        <v>10.7</v>
      </c>
      <c r="AG133" s="1080"/>
      <c r="AH133" s="1080"/>
      <c r="AI133" s="1080"/>
      <c r="AJ133" s="1081"/>
      <c r="AK133" s="1079">
        <v>10.3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XhOHaeQqNDwPlRpGzt1SpqZCINbb67izU0t2wkQuO0L20s7DCZvfZ2gMoNGY0OaNpn2R8Kx7ip2DvetGAwGjA==" saltValue="NwLaCLL12TrSGYTJiYXdE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Sgm4hj+iJxDFYloibK2z2AgWjvITqDDfUqjqNsIFVzJZgDEk/uXv8H8Amd2uQS/VkAe5Jx0/6CBle6rpgzi88Q==" saltValue="i2aZ7Pn10F8ViWYzEuv0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t8cNIDunT2A5xe572sI6PmARe0Fpl1ciFC5Xpp4c4vtwYUT7bOhlZzi60T/9Rtm/xRb23n+QGOCqb6/BWNK6g==" saltValue="YRGy7SRUuJWQUIvnAwpEt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2317507</v>
      </c>
      <c r="AP9" s="269">
        <v>80013</v>
      </c>
      <c r="AQ9" s="270">
        <v>83961</v>
      </c>
      <c r="AR9" s="271">
        <v>-4.7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209083</v>
      </c>
      <c r="AP10" s="272">
        <v>7219</v>
      </c>
      <c r="AQ10" s="273">
        <v>9090</v>
      </c>
      <c r="AR10" s="274">
        <v>-20.6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31695</v>
      </c>
      <c r="AP11" s="272">
        <v>1094</v>
      </c>
      <c r="AQ11" s="273">
        <v>842</v>
      </c>
      <c r="AR11" s="274">
        <v>29.9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5</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68970</v>
      </c>
      <c r="AP13" s="272">
        <v>2381</v>
      </c>
      <c r="AQ13" s="273">
        <v>2396</v>
      </c>
      <c r="AR13" s="274">
        <v>-0.6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90429</v>
      </c>
      <c r="AP14" s="272">
        <v>3122</v>
      </c>
      <c r="AQ14" s="273">
        <v>1197</v>
      </c>
      <c r="AR14" s="274">
        <v>160.80000000000001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-119114</v>
      </c>
      <c r="AP15" s="272">
        <v>-4112</v>
      </c>
      <c r="AQ15" s="273">
        <v>-4989</v>
      </c>
      <c r="AR15" s="274">
        <v>-17.600000000000001</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2598570</v>
      </c>
      <c r="AP16" s="272">
        <v>89717</v>
      </c>
      <c r="AQ16" s="273">
        <v>92501</v>
      </c>
      <c r="AR16" s="274">
        <v>-3</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7.73</v>
      </c>
      <c r="AP21" s="286">
        <v>7.91</v>
      </c>
      <c r="AQ21" s="287">
        <v>-0.18</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95.2</v>
      </c>
      <c r="AP22" s="291">
        <v>97.2</v>
      </c>
      <c r="AQ22" s="292">
        <v>-2</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972747</v>
      </c>
      <c r="AP32" s="300">
        <v>33585</v>
      </c>
      <c r="AQ32" s="301">
        <v>33492</v>
      </c>
      <c r="AR32" s="302">
        <v>0.3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371023</v>
      </c>
      <c r="AP35" s="300">
        <v>12810</v>
      </c>
      <c r="AQ35" s="301">
        <v>10423</v>
      </c>
      <c r="AR35" s="302">
        <v>22.9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236689</v>
      </c>
      <c r="AP36" s="300">
        <v>8172</v>
      </c>
      <c r="AQ36" s="301">
        <v>3289</v>
      </c>
      <c r="AR36" s="302">
        <v>148.5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26632</v>
      </c>
      <c r="AP37" s="300">
        <v>919</v>
      </c>
      <c r="AQ37" s="301">
        <v>152</v>
      </c>
      <c r="AR37" s="302">
        <v>504.6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2</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-182028</v>
      </c>
      <c r="AP39" s="300">
        <v>-6285</v>
      </c>
      <c r="AQ39" s="301">
        <v>-2605</v>
      </c>
      <c r="AR39" s="302">
        <v>141.30000000000001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-841806</v>
      </c>
      <c r="AP40" s="300">
        <v>-29064</v>
      </c>
      <c r="AQ40" s="301">
        <v>-28956</v>
      </c>
      <c r="AR40" s="302">
        <v>0.4</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583257</v>
      </c>
      <c r="AP41" s="300">
        <v>20137</v>
      </c>
      <c r="AQ41" s="301">
        <v>15797</v>
      </c>
      <c r="AR41" s="302">
        <v>27.5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1160829</v>
      </c>
      <c r="AN51" s="322">
        <v>39456</v>
      </c>
      <c r="AO51" s="323">
        <v>34.4</v>
      </c>
      <c r="AP51" s="324">
        <v>53895</v>
      </c>
      <c r="AQ51" s="325">
        <v>-8.8000000000000007</v>
      </c>
      <c r="AR51" s="326">
        <v>43.2</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904399</v>
      </c>
      <c r="AN52" s="330">
        <v>30740</v>
      </c>
      <c r="AO52" s="331">
        <v>34.299999999999997</v>
      </c>
      <c r="AP52" s="332">
        <v>31224</v>
      </c>
      <c r="AQ52" s="333">
        <v>4.4000000000000004</v>
      </c>
      <c r="AR52" s="334">
        <v>29.9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1039986</v>
      </c>
      <c r="AN53" s="322">
        <v>35579</v>
      </c>
      <c r="AO53" s="323">
        <v>-9.8000000000000007</v>
      </c>
      <c r="AP53" s="324">
        <v>56181</v>
      </c>
      <c r="AQ53" s="325">
        <v>4.2</v>
      </c>
      <c r="AR53" s="326">
        <v>-14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535181</v>
      </c>
      <c r="AN54" s="330">
        <v>18309</v>
      </c>
      <c r="AO54" s="331">
        <v>-40.4</v>
      </c>
      <c r="AP54" s="332">
        <v>32039</v>
      </c>
      <c r="AQ54" s="333">
        <v>2.6</v>
      </c>
      <c r="AR54" s="334">
        <v>-43</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705612</v>
      </c>
      <c r="AN55" s="322">
        <v>24094</v>
      </c>
      <c r="AO55" s="323">
        <v>-32.299999999999997</v>
      </c>
      <c r="AP55" s="324">
        <v>47730</v>
      </c>
      <c r="AQ55" s="325">
        <v>-15</v>
      </c>
      <c r="AR55" s="326">
        <v>-17.3</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399185</v>
      </c>
      <c r="AN56" s="330">
        <v>13631</v>
      </c>
      <c r="AO56" s="331">
        <v>-25.6</v>
      </c>
      <c r="AP56" s="332">
        <v>26378</v>
      </c>
      <c r="AQ56" s="333">
        <v>-17.7</v>
      </c>
      <c r="AR56" s="334">
        <v>-7.9</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986720</v>
      </c>
      <c r="AN57" s="322">
        <v>33728</v>
      </c>
      <c r="AO57" s="323">
        <v>40</v>
      </c>
      <c r="AP57" s="324">
        <v>61921</v>
      </c>
      <c r="AQ57" s="325">
        <v>29.7</v>
      </c>
      <c r="AR57" s="326">
        <v>10.3</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642686</v>
      </c>
      <c r="AN58" s="330">
        <v>21968</v>
      </c>
      <c r="AO58" s="331">
        <v>61.2</v>
      </c>
      <c r="AP58" s="332">
        <v>34719</v>
      </c>
      <c r="AQ58" s="333">
        <v>31.6</v>
      </c>
      <c r="AR58" s="334">
        <v>29.6</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1380150</v>
      </c>
      <c r="AN59" s="322">
        <v>47651</v>
      </c>
      <c r="AO59" s="323">
        <v>41.3</v>
      </c>
      <c r="AP59" s="324">
        <v>62764</v>
      </c>
      <c r="AQ59" s="325">
        <v>1.4</v>
      </c>
      <c r="AR59" s="326">
        <v>39.9</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890451</v>
      </c>
      <c r="AN60" s="330">
        <v>30743</v>
      </c>
      <c r="AO60" s="331">
        <v>39.9</v>
      </c>
      <c r="AP60" s="332">
        <v>36476</v>
      </c>
      <c r="AQ60" s="333">
        <v>5.0999999999999996</v>
      </c>
      <c r="AR60" s="334">
        <v>34.799999999999997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1054659</v>
      </c>
      <c r="AN61" s="337">
        <v>36102</v>
      </c>
      <c r="AO61" s="338">
        <v>14.7</v>
      </c>
      <c r="AP61" s="339">
        <v>56498</v>
      </c>
      <c r="AQ61" s="340">
        <v>2.2999999999999998</v>
      </c>
      <c r="AR61" s="326">
        <v>12.4</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674380</v>
      </c>
      <c r="AN62" s="330">
        <v>23078</v>
      </c>
      <c r="AO62" s="331">
        <v>13.9</v>
      </c>
      <c r="AP62" s="332">
        <v>32167</v>
      </c>
      <c r="AQ62" s="333">
        <v>5.2</v>
      </c>
      <c r="AR62" s="334">
        <v>8.6999999999999993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bA5YsiZL4GbE7k5lmESK6ka/W7DB2625JKqDl6RwdeNq7MlBuVcNYot774KOT9qGOdmADRIuui0RLUN05sYpNQ==" saltValue="UwMQ69WT6XpxdzYL56DH4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w64oDX7rY9lVGnyOQbA7P5De7a8cQ8y4MeoXwJpvBth/iiCuZF0fXn8Ch+q/AH2omfuz5BLuWFga5g/6U3ZIMw==" saltValue="nboMB+wq0H856pX2arp3Y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18cxZxDOfVPGHu8Bqvqs4jl9ZLxFBWw8JCibq9Q3ffOndV5eyn/l84fcZjlh6JJdx6+5CLX6WNDDpqViZUNmOQ==" saltValue="tV2j2SgIunA4xg6o402fO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9" zoomScaleNormal="99"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22.06</v>
      </c>
      <c r="G47" s="12">
        <v>23.36</v>
      </c>
      <c r="H47" s="12">
        <v>28.54</v>
      </c>
      <c r="I47" s="12">
        <v>26.93</v>
      </c>
      <c r="J47" s="13">
        <v>18.5</v>
      </c>
    </row>
    <row r="48" spans="2:10" ht="57.75" customHeight="1" x14ac:dyDescent="0.2">
      <c r="B48" s="14"/>
      <c r="C48" s="1141" t="s">
        <v>4</v>
      </c>
      <c r="D48" s="1141"/>
      <c r="E48" s="1142"/>
      <c r="F48" s="15">
        <v>6.38</v>
      </c>
      <c r="G48" s="16">
        <v>16.45</v>
      </c>
      <c r="H48" s="16">
        <v>14.38</v>
      </c>
      <c r="I48" s="16">
        <v>7.8</v>
      </c>
      <c r="J48" s="17">
        <v>12.86</v>
      </c>
    </row>
    <row r="49" spans="2:10" ht="57.75" customHeight="1" thickBot="1" x14ac:dyDescent="0.25">
      <c r="B49" s="18"/>
      <c r="C49" s="1143" t="s">
        <v>5</v>
      </c>
      <c r="D49" s="1143"/>
      <c r="E49" s="1144"/>
      <c r="F49" s="19" t="s">
        <v>530</v>
      </c>
      <c r="G49" s="20">
        <v>13.08</v>
      </c>
      <c r="H49" s="20">
        <v>2.41</v>
      </c>
      <c r="I49" s="20" t="s">
        <v>531</v>
      </c>
      <c r="J49" s="21" t="s">
        <v>532</v>
      </c>
    </row>
    <row r="50" spans="2:10" ht="13.2" x14ac:dyDescent="0.2"/>
  </sheetData>
  <sheetProtection algorithmName="SHA-512" hashValue="eG67Yg0wUHqQzj9SNrCmj8b4/K+o0RKsK821il20QwrbwQAeysNOL8jPBPgWOTGs/gkQESxnQe0Yzf3CAqu98A==" saltValue="hS2nXqjkS273hpV7JqBA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2026-03-16T02:53:05Z</cp:lastPrinted>
  <dcterms:created xsi:type="dcterms:W3CDTF">2026-02-23T07:04:19Z</dcterms:created>
  <dcterms:modified xsi:type="dcterms:W3CDTF">2026-03-16T02:53:13Z</dcterms:modified>
  <cp:category/>
</cp:coreProperties>
</file>